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1645" windowHeight="15315" tabRatio="920" activeTab="1"/>
  </bookViews>
  <sheets>
    <sheet name="INDICE" sheetId="1" r:id="rId1"/>
    <sheet name="Tav. 1" sheetId="2" r:id="rId2"/>
    <sheet name="Tav1" sheetId="3" r:id="rId3"/>
    <sheet name="Tav. 2" sheetId="4" r:id="rId4"/>
    <sheet name="Tav. 3" sheetId="5" r:id="rId5"/>
    <sheet name="Tav. 4" sheetId="6" r:id="rId6"/>
    <sheet name="Tav. 5" sheetId="7" r:id="rId7"/>
    <sheet name="Tav. 6" sheetId="8" r:id="rId8"/>
    <sheet name="Tav. 7" sheetId="9" r:id="rId9"/>
    <sheet name="Tav. 8" sheetId="10" r:id="rId10"/>
    <sheet name="Tav. 9" sheetId="11" r:id="rId11"/>
  </sheets>
  <definedNames>
    <definedName name="DatiEsterni_2" localSheetId="3">'Tav. 2'!$A$3:$G$10</definedName>
  </definedNames>
  <calcPr fullCalcOnLoad="1"/>
</workbook>
</file>

<file path=xl/sharedStrings.xml><?xml version="1.0" encoding="utf-8"?>
<sst xmlns="http://schemas.openxmlformats.org/spreadsheetml/2006/main" count="281" uniqueCount="197">
  <si>
    <t xml:space="preserve">Tavola 2 - Numero di aziende, Superficie Agricola Utilizzata (SAU) e Superficie Agricola Totale (SAT) per province (in ettari)  </t>
  </si>
  <si>
    <t>Legnose agrarie</t>
  </si>
  <si>
    <t>Allevamenti N. aziende 2010</t>
  </si>
  <si>
    <t>Bovini N.aziende 2010</t>
  </si>
  <si>
    <t>Bovini N.aziende 2000</t>
  </si>
  <si>
    <t>Equini  N.aziende 2010</t>
  </si>
  <si>
    <t>Equini N.aziende 2000</t>
  </si>
  <si>
    <t>Ovini  N.aziende 2010</t>
  </si>
  <si>
    <t>Ovini N.aziende 2000</t>
  </si>
  <si>
    <t>diploma di scuola media superiore diverso  agrario</t>
  </si>
  <si>
    <t>laurea o diploma universitario agrario</t>
  </si>
  <si>
    <t>laurea o diploma universitario non agrario</t>
  </si>
  <si>
    <t>agriturismo</t>
  </si>
  <si>
    <t>attività ricreative e sociali</t>
  </si>
  <si>
    <t>fattorie didattiche</t>
  </si>
  <si>
    <t>artigianato</t>
  </si>
  <si>
    <t>prima lavorazione dei prodotti agricoli</t>
  </si>
  <si>
    <t>trasformazione di prodotti vegetali</t>
  </si>
  <si>
    <t>trasformazione di prodotti animali</t>
  </si>
  <si>
    <t>produzione di energia rinnovabile</t>
  </si>
  <si>
    <t>B - DATI REGIONALI</t>
  </si>
  <si>
    <t>Tavola 9 - Numero aziende con  attività remunerative connesse all'azienda. Anno 2010</t>
  </si>
  <si>
    <t>Caprini  N.aziende 2010</t>
  </si>
  <si>
    <t xml:space="preserve">    Sardegna</t>
  </si>
  <si>
    <t>Italia</t>
  </si>
  <si>
    <t xml:space="preserve">  Nord-ovest</t>
  </si>
  <si>
    <t xml:space="preserve">  Nord-est</t>
  </si>
  <si>
    <t xml:space="preserve">  Centro</t>
  </si>
  <si>
    <t xml:space="preserve">  Sud</t>
  </si>
  <si>
    <t xml:space="preserve">  Isole</t>
  </si>
  <si>
    <t>SAT</t>
  </si>
  <si>
    <t>Var %</t>
  </si>
  <si>
    <t xml:space="preserve">    Piemonte</t>
  </si>
  <si>
    <t>Bovini</t>
  </si>
  <si>
    <t>N. medio</t>
  </si>
  <si>
    <t>Bufalini  aziende 2010</t>
  </si>
  <si>
    <t>Bufalini aziende 2000</t>
  </si>
  <si>
    <t>Bufalini  capi     2010</t>
  </si>
  <si>
    <t>Bufalini capi    2000</t>
  </si>
  <si>
    <t>Caprini N.aziende 2000</t>
  </si>
  <si>
    <t>Suini N.aziende 2010</t>
  </si>
  <si>
    <t>Suini N.aziende 2000</t>
  </si>
  <si>
    <t>Suini capi      2000</t>
  </si>
  <si>
    <t>Avicoli  N.aziende 2010</t>
  </si>
  <si>
    <t>Avicoli N.aziende 2000</t>
  </si>
  <si>
    <t>Conigli N.aziende 2010</t>
  </si>
  <si>
    <t>Conigli N.aziende 2000</t>
  </si>
  <si>
    <t xml:space="preserve">Tav. 4  - Numero di aziende e numero di capi per specie e per provincia </t>
  </si>
  <si>
    <t>sistemazione di parchi e giardini</t>
  </si>
  <si>
    <t>silvicoltura</t>
  </si>
  <si>
    <t>produzione di mangimi completi e complementari</t>
  </si>
  <si>
    <t>altre attività remunerative connesse all'azienda agricola</t>
  </si>
  <si>
    <t>tutte le voci</t>
  </si>
  <si>
    <t>Province</t>
  </si>
  <si>
    <t xml:space="preserve">Province </t>
  </si>
  <si>
    <t>Province</t>
  </si>
  <si>
    <t>Province</t>
  </si>
  <si>
    <t>Province</t>
  </si>
  <si>
    <t xml:space="preserve">    Molise</t>
  </si>
  <si>
    <t xml:space="preserve">    Puglia</t>
  </si>
  <si>
    <t xml:space="preserve">    Basilicata</t>
  </si>
  <si>
    <t xml:space="preserve">    Calabria</t>
  </si>
  <si>
    <t xml:space="preserve">    Sicilia</t>
  </si>
  <si>
    <t>Province</t>
  </si>
  <si>
    <t>Caserta</t>
  </si>
  <si>
    <t>Benevento</t>
  </si>
  <si>
    <t>Napoli</t>
  </si>
  <si>
    <t>Avellino</t>
  </si>
  <si>
    <t>Salerno</t>
  </si>
  <si>
    <t>CAMPANIA</t>
  </si>
  <si>
    <t xml:space="preserve">Tavola 1 - Numero di  aziende, Superficie agricola utilizzata (SAU) e Superficie Agricola  Totale (SAT) per province (superfici in ettari)  </t>
  </si>
  <si>
    <t>Tavola 2 - Dimensione media dell'azienda, in ettari, secondo la Superficie Agricola Utilizzata e la Superficie Totale per provincia</t>
  </si>
  <si>
    <t>Tavola 6 - Numero di persone capo-azienda per genere e per provincia. Anno 2010</t>
  </si>
  <si>
    <t>Tavola 1 - Numero di aziende, Superficie Agricola Utilizzta (SAU) e Superficie Agricola Totale (SAT) nelle regioni Italiane (superfici in ettari).</t>
  </si>
  <si>
    <t xml:space="preserve">  Caserta</t>
  </si>
  <si>
    <t xml:space="preserve">  Benevento</t>
  </si>
  <si>
    <t xml:space="preserve">  Napoli</t>
  </si>
  <si>
    <t xml:space="preserve">  Avellino</t>
  </si>
  <si>
    <t xml:space="preserve">  Salerno</t>
  </si>
  <si>
    <t>C.1 - Dettaglio Comunale</t>
  </si>
  <si>
    <t>fino a 19 anni</t>
  </si>
  <si>
    <t>Seminativi</t>
  </si>
  <si>
    <t xml:space="preserve">Tavola 15 -Numero di aziende e relativa superficie investita , in ettari, per tipo di coltivazione </t>
  </si>
  <si>
    <t xml:space="preserve">Tavola 16 - Numero di aziende e relativi capi per le principali tipologie di allevamento </t>
  </si>
  <si>
    <t>Tavola 12 - Numero di aziende, Superficie Agricola Utilizzata (SAU) e Superficie Agricola Totale (SAT) per  form giuridica (superfici in ettari)</t>
  </si>
  <si>
    <t xml:space="preserve">Tavola 4  - Numero di Aziende e numero di capi per specie e per provincia </t>
  </si>
  <si>
    <t xml:space="preserve">Tavola 7 - Numero di persone capo-azienda per classi di età. Anno 2010 </t>
  </si>
  <si>
    <t xml:space="preserve">Tavola 8 - Numero di persone capo-azienda per titolo di studio. Anno 2010 </t>
  </si>
  <si>
    <t>lavorazione del legno (taglio, ecc)</t>
  </si>
  <si>
    <t>acquacoltura</t>
  </si>
  <si>
    <t>Bufalini</t>
  </si>
  <si>
    <t>Equini</t>
  </si>
  <si>
    <t>Ovini</t>
  </si>
  <si>
    <t>Caprini</t>
  </si>
  <si>
    <t>Conigli</t>
  </si>
  <si>
    <t xml:space="preserve">Province </t>
  </si>
  <si>
    <t>Bovini   capi    2010</t>
  </si>
  <si>
    <t>Bovini     capi      2000</t>
  </si>
  <si>
    <t>20-24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</si>
  <si>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</si>
  <si>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</si>
  <si>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</si>
  <si>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</si>
  <si>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</si>
  <si>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</si>
  <si>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</si>
  <si>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60-64 anni</t>
  </si>
  <si>
    <t>65-69 anni</t>
  </si>
  <si>
    <t>70-74 anni</t>
  </si>
  <si>
    <t>75 anni e più</t>
  </si>
  <si>
    <t>totale</t>
  </si>
  <si>
    <t>nessun titolo</t>
  </si>
  <si>
    <t>licenza elementare</t>
  </si>
  <si>
    <t>licenza media</t>
  </si>
  <si>
    <t>diploma di qualifica (2-3 anni) agrario</t>
  </si>
  <si>
    <t>diploma di qualifica (2-3 anni) diverso da agrario</t>
  </si>
  <si>
    <t>diploma di scuola media superiore  agrario</t>
  </si>
  <si>
    <t>Suini   capi    2010</t>
  </si>
  <si>
    <t>Avicoli  capi     2010</t>
  </si>
  <si>
    <t>Avicoli capi    2000</t>
  </si>
  <si>
    <t>Conigli    capi      2010</t>
  </si>
  <si>
    <t>Conigli   capi     2000</t>
  </si>
  <si>
    <t>PROVINCE</t>
  </si>
  <si>
    <t>AZIENDE</t>
  </si>
  <si>
    <t>Var. assolute</t>
  </si>
  <si>
    <t>Var. assolute</t>
  </si>
  <si>
    <t>SAU Media</t>
  </si>
  <si>
    <t>SAT Media</t>
  </si>
  <si>
    <t>lavoro per conto terzi utilizzando mezzi di produzione dell'azienda per attività agricole</t>
  </si>
  <si>
    <t>lavoro per conto terzi utilizzando mezzi di produzione dell'azienda per attività non agricole</t>
  </si>
  <si>
    <t>servizi per l'allevamento</t>
  </si>
  <si>
    <t>A -DATI NAZIONALI</t>
  </si>
  <si>
    <t>Tavola 3 - Numero di aziende e relativa superficie investita, in ettari, secondo le principali forme di utilizzazione dei terreni per provincia</t>
  </si>
  <si>
    <t>Avicoli</t>
  </si>
  <si>
    <t>INDICE</t>
  </si>
  <si>
    <t>Tavola 2 - Dimensione media dell'azienda, in ettari, secondo la Superficie Agricola Utilizzata (SAU) e la Superficie Agricola Totale (SAT) per provincia . Anni 2000 e 2010</t>
  </si>
  <si>
    <t xml:space="preserve">Tavola 22 .1- Numero di aziende, Superficie Agricola Utilizzata (SAU), in ettari, per utilizzazione del suolo - Seminativi - Anno 2010 </t>
  </si>
  <si>
    <t xml:space="preserve">Tavola 22.2 - Numero di aziende, Superficie Agricola Utilizzata (SAU), in ettari, per utilizzazione del suolo - Legnose Agrarie - Anno 2010 </t>
  </si>
  <si>
    <t>Tavola 23 - Numero di persone capo azienda per genere. Anno 2010</t>
  </si>
  <si>
    <t xml:space="preserve">Tavola 25 - Numero di persone capo-azienda per titolo di studio. Anno 2010 </t>
  </si>
  <si>
    <t xml:space="preserve">Tavola 26 - Numero di aziende con attività remunerativa connessa all'azienda. Anno 2010 </t>
  </si>
  <si>
    <t>Tavola 5 -  Numero medio di capi aziendali, per specie e per provincia</t>
  </si>
  <si>
    <t>CAMPANIA</t>
  </si>
  <si>
    <t>Tavola 13 - Numero di aziende, Superficie Agricola Utilizzata (SAU) e Superficie Agricola Totale (SAT) per titolo di possesso dei terreni (superfici in ettari)</t>
  </si>
  <si>
    <t>Allevamenti N.aziende 2000</t>
  </si>
  <si>
    <t>Equini    capi      2010</t>
  </si>
  <si>
    <t>Equini   capi     2000</t>
  </si>
  <si>
    <t>Ovini    capi    2010</t>
  </si>
  <si>
    <t>Ovini   capi   2000</t>
  </si>
  <si>
    <t>Caprini capi   2010</t>
  </si>
  <si>
    <t>Caprini capi   2000</t>
  </si>
  <si>
    <t>Var. %</t>
  </si>
  <si>
    <t>PROVINCE</t>
  </si>
  <si>
    <t>di cui Vite</t>
  </si>
  <si>
    <t>Orti familiari</t>
  </si>
  <si>
    <t>Prati permanenti e pascoli</t>
  </si>
  <si>
    <t>Aziende</t>
  </si>
  <si>
    <t>Superficie</t>
  </si>
  <si>
    <t>Var. assolute</t>
  </si>
  <si>
    <t>REGIONI</t>
  </si>
  <si>
    <t>AZIENDE</t>
  </si>
  <si>
    <t>Var. %</t>
  </si>
  <si>
    <t>SAU</t>
  </si>
  <si>
    <t xml:space="preserve">    Valle d'A.</t>
  </si>
  <si>
    <t xml:space="preserve">    Liguria</t>
  </si>
  <si>
    <t xml:space="preserve">    Lombardia</t>
  </si>
  <si>
    <t xml:space="preserve">    Trentino</t>
  </si>
  <si>
    <t xml:space="preserve">    Bolzano</t>
  </si>
  <si>
    <t xml:space="preserve">    Trento</t>
  </si>
  <si>
    <t xml:space="preserve">    Veneto</t>
  </si>
  <si>
    <t xml:space="preserve">    Friuli V.G.</t>
  </si>
  <si>
    <t xml:space="preserve">    Emilia R.</t>
  </si>
  <si>
    <t xml:space="preserve">    Toscana</t>
  </si>
  <si>
    <t xml:space="preserve">    Umbria</t>
  </si>
  <si>
    <t xml:space="preserve">    Marche</t>
  </si>
  <si>
    <t xml:space="preserve">    Lazio</t>
  </si>
  <si>
    <t xml:space="preserve">    Abruzzo</t>
  </si>
  <si>
    <t>C - DATI PROVINCIALI</t>
  </si>
  <si>
    <t xml:space="preserve">Maschi </t>
  </si>
  <si>
    <t>Femmine</t>
  </si>
  <si>
    <t>Totale</t>
  </si>
  <si>
    <t xml:space="preserve">Tavola  18 - Numero di Aziende e numero di capi per specie </t>
  </si>
  <si>
    <t xml:space="preserve">Tavola 27 - Numero di Aziende, Superficie agricola utilizzata (SAU) e Superficie Agricola Totale (SAT) - superfici in ettari </t>
  </si>
  <si>
    <t>Tavola 14 - Numero di aziende, Superficie Agricola Utilizzata (SAU) e Superficie Agricola Totale (SAT) per forma di conduzione (superfici in ettari)</t>
  </si>
  <si>
    <t>Tavola 19 - Numero di aziende, Superficie Agricola Utilizzata (SAU) e Superficie Agricola Totale (SAT)  per forma di conduzione (superfici in ettari)</t>
  </si>
  <si>
    <t>Tavola 20 - Numero di aziende, Superficie agricola utilizzata (SAU) e Superficie  Agricola Totale (SAT) per titolo di possesso dei terreni (superfici in ettari)</t>
  </si>
  <si>
    <t>Tavola 21 - Numero di aziende, Superficie Agricola Utilizzata (SAU) e Superficie Agricola Totale (SAT) per forma giuridica (superfici in ettari)</t>
  </si>
  <si>
    <t>Tavola 6 - Numero di persone capo-azienda per genere e per provincia. Anno 2010</t>
  </si>
  <si>
    <t xml:space="preserve">Tavola 7 - Numero di persone capo-azienda per classi di età e per provincia . Anno 2010 </t>
  </si>
  <si>
    <t xml:space="preserve">Tavola 8 - Numero di persone capo-azienda per titolo di studio e per provincia. Anno 2010 </t>
  </si>
  <si>
    <t xml:space="preserve">Tavola 9 - Numero di aziende con attività remunerativa connessa all'azienda per provincia. Anno 2010 </t>
  </si>
  <si>
    <t xml:space="preserve">Tavola 17 - Numero di aziende e relativa superficie investita, in ettari, secondo le principali forme di utilizzazione dei terreni </t>
  </si>
  <si>
    <t xml:space="preserve">Tavola 10 - Numero di  aziende, Superficie Agricola Utilizzata (SAU) e Superficie Agricola  Totale (SAT) per classe di SAU (superfici in ettari)  </t>
  </si>
  <si>
    <t>Tavola 11 - Numero di aziende, Superficie Agricola Utilizzata (SAU) e Superficie Agricola  Totale (SAT) per classe di SAT (superrfici in ettari)</t>
  </si>
  <si>
    <t xml:space="preserve">Tavola 24 - Numero di persone capo azienda per classi di età. Anno 2010 </t>
  </si>
  <si>
    <t>Tavola 1 - Numero di aziende, Superficie Agricola Utilizzta (SAU), Superficie Agricola Totale (SAT) nelle regioni Italiane (superfici in ettari)</t>
  </si>
  <si>
    <t>Campania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</si>
</sst>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#,##0.0"/>
    <numFmt numFmtId="172" formatCode="0.000000"/>
    <numFmt numFmtId="173" formatCode="0.00000"/>
    <numFmt numFmtId="174" formatCode="0.0000"/>
    <numFmt numFmtId="175" formatCode="0.000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Cambria"/>
      <family val="0"/>
    </font>
    <font>
      <sz val="12"/>
      <name val="Cambria"/>
      <family val="0"/>
    </font>
    <font>
      <b/>
      <i/>
      <sz val="12"/>
      <name val="Cambria"/>
      <family val="0"/>
    </font>
    <font>
      <i/>
      <sz val="12"/>
      <name val="Cambria"/>
      <family val="0"/>
    </font>
    <font>
      <i/>
      <sz val="12"/>
      <color indexed="8"/>
      <name val="Cambria"/>
      <family val="0"/>
    </font>
    <font>
      <b/>
      <sz val="12"/>
      <name val="Calibri"/>
      <family val="0"/>
    </font>
    <font>
      <sz val="12"/>
      <name val="Calibri"/>
      <family val="0"/>
    </font>
    <font>
      <b/>
      <i/>
      <sz val="12"/>
      <name val="Calibri"/>
      <family val="0"/>
    </font>
    <font>
      <b/>
      <i/>
      <sz val="12"/>
      <color indexed="8"/>
      <name val="Cambria"/>
      <family val="0"/>
    </font>
    <font>
      <b/>
      <sz val="12"/>
      <color indexed="8"/>
      <name val="Cambri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22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8" fillId="0" borderId="14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3" fontId="8" fillId="0" borderId="18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33" borderId="15" xfId="0" applyNumberFormat="1" applyFont="1" applyFill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171" fontId="7" fillId="33" borderId="15" xfId="0" applyNumberFormat="1" applyFont="1" applyFill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170" fontId="8" fillId="0" borderId="20" xfId="0" applyNumberFormat="1" applyFont="1" applyBorder="1" applyAlignment="1">
      <alignment horizontal="center"/>
    </xf>
    <xf numFmtId="170" fontId="8" fillId="0" borderId="21" xfId="0" applyNumberFormat="1" applyFont="1" applyBorder="1" applyAlignment="1">
      <alignment horizontal="center"/>
    </xf>
    <xf numFmtId="170" fontId="7" fillId="0" borderId="21" xfId="0" applyNumberFormat="1" applyFont="1" applyBorder="1" applyAlignment="1">
      <alignment horizontal="center"/>
    </xf>
    <xf numFmtId="170" fontId="7" fillId="0" borderId="22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33" borderId="19" xfId="0" applyNumberFormat="1" applyFont="1" applyFill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" fontId="7" fillId="33" borderId="19" xfId="0" applyNumberFormat="1" applyFont="1" applyFill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33" borderId="11" xfId="0" applyNumberFormat="1" applyFont="1" applyFill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170" fontId="8" fillId="0" borderId="23" xfId="0" applyNumberFormat="1" applyFont="1" applyBorder="1" applyAlignment="1">
      <alignment horizontal="center"/>
    </xf>
    <xf numFmtId="170" fontId="8" fillId="0" borderId="16" xfId="0" applyNumberFormat="1" applyFont="1" applyBorder="1" applyAlignment="1">
      <alignment horizontal="center"/>
    </xf>
    <xf numFmtId="170" fontId="7" fillId="0" borderId="16" xfId="0" applyNumberFormat="1" applyFont="1" applyBorder="1" applyAlignment="1">
      <alignment horizontal="center"/>
    </xf>
    <xf numFmtId="170" fontId="7" fillId="0" borderId="17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3" fontId="8" fillId="0" borderId="33" xfId="0" applyNumberFormat="1" applyFont="1" applyBorder="1" applyAlignment="1">
      <alignment horizontal="center"/>
    </xf>
    <xf numFmtId="3" fontId="8" fillId="0" borderId="26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35" xfId="0" applyFont="1" applyBorder="1" applyAlignment="1">
      <alignment horizontal="center" vertical="center" wrapText="1"/>
    </xf>
    <xf numFmtId="170" fontId="8" fillId="0" borderId="15" xfId="0" applyNumberFormat="1" applyFont="1" applyBorder="1" applyAlignment="1">
      <alignment horizontal="center"/>
    </xf>
    <xf numFmtId="170" fontId="8" fillId="0" borderId="19" xfId="0" applyNumberFormat="1" applyFont="1" applyBorder="1" applyAlignment="1">
      <alignment horizontal="center"/>
    </xf>
    <xf numFmtId="170" fontId="8" fillId="0" borderId="36" xfId="0" applyNumberFormat="1" applyFont="1" applyBorder="1" applyAlignment="1">
      <alignment horizontal="center"/>
    </xf>
    <xf numFmtId="170" fontId="8" fillId="0" borderId="14" xfId="0" applyNumberFormat="1" applyFont="1" applyBorder="1" applyAlignment="1">
      <alignment horizontal="center"/>
    </xf>
    <xf numFmtId="170" fontId="8" fillId="0" borderId="18" xfId="0" applyNumberFormat="1" applyFont="1" applyBorder="1" applyAlignment="1">
      <alignment horizontal="center"/>
    </xf>
    <xf numFmtId="170" fontId="8" fillId="0" borderId="37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70" fontId="8" fillId="0" borderId="38" xfId="0" applyNumberFormat="1" applyFont="1" applyBorder="1" applyAlignment="1">
      <alignment horizontal="center"/>
    </xf>
    <xf numFmtId="170" fontId="8" fillId="0" borderId="39" xfId="0" applyNumberFormat="1" applyFont="1" applyBorder="1" applyAlignment="1">
      <alignment horizontal="center"/>
    </xf>
    <xf numFmtId="170" fontId="8" fillId="0" borderId="4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3" fontId="8" fillId="0" borderId="41" xfId="0" applyNumberFormat="1" applyFont="1" applyBorder="1" applyAlignment="1" quotePrefix="1">
      <alignment horizontal="center"/>
    </xf>
    <xf numFmtId="3" fontId="8" fillId="0" borderId="42" xfId="0" applyNumberFormat="1" applyFont="1" applyBorder="1" applyAlignment="1" quotePrefix="1">
      <alignment horizontal="center"/>
    </xf>
    <xf numFmtId="3" fontId="8" fillId="0" borderId="12" xfId="0" applyNumberFormat="1" applyFont="1" applyBorder="1" applyAlignment="1" quotePrefix="1">
      <alignment horizontal="center"/>
    </xf>
    <xf numFmtId="170" fontId="8" fillId="0" borderId="42" xfId="0" applyNumberFormat="1" applyFont="1" applyBorder="1" applyAlignment="1" quotePrefix="1">
      <alignment horizontal="center"/>
    </xf>
    <xf numFmtId="3" fontId="8" fillId="0" borderId="42" xfId="0" applyNumberFormat="1" applyFont="1" applyBorder="1" applyAlignment="1">
      <alignment horizontal="center"/>
    </xf>
    <xf numFmtId="170" fontId="8" fillId="0" borderId="26" xfId="0" applyNumberFormat="1" applyFont="1" applyBorder="1" applyAlignment="1">
      <alignment horizontal="center"/>
    </xf>
    <xf numFmtId="3" fontId="8" fillId="0" borderId="0" xfId="0" applyNumberFormat="1" applyFont="1" applyBorder="1" applyAlignment="1" quotePrefix="1">
      <alignment horizontal="center"/>
    </xf>
    <xf numFmtId="3" fontId="8" fillId="0" borderId="34" xfId="0" applyNumberFormat="1" applyFont="1" applyBorder="1" applyAlignment="1" quotePrefix="1">
      <alignment horizontal="center"/>
    </xf>
    <xf numFmtId="3" fontId="8" fillId="0" borderId="13" xfId="0" applyNumberFormat="1" applyFont="1" applyBorder="1" applyAlignment="1" quotePrefix="1">
      <alignment horizontal="center"/>
    </xf>
    <xf numFmtId="170" fontId="8" fillId="0" borderId="34" xfId="0" applyNumberFormat="1" applyFont="1" applyBorder="1" applyAlignment="1" quotePrefix="1">
      <alignment horizontal="center"/>
    </xf>
    <xf numFmtId="3" fontId="8" fillId="0" borderId="34" xfId="0" applyNumberFormat="1" applyFont="1" applyBorder="1" applyAlignment="1">
      <alignment horizontal="center"/>
    </xf>
    <xf numFmtId="3" fontId="8" fillId="0" borderId="43" xfId="0" applyNumberFormat="1" applyFont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170" fontId="8" fillId="0" borderId="0" xfId="0" applyNumberFormat="1" applyFont="1" applyAlignment="1">
      <alignment/>
    </xf>
    <xf numFmtId="0" fontId="8" fillId="0" borderId="23" xfId="0" applyFont="1" applyBorder="1" applyAlignment="1">
      <alignment vertical="top" wrapText="1"/>
    </xf>
    <xf numFmtId="170" fontId="8" fillId="0" borderId="14" xfId="0" applyNumberFormat="1" applyFont="1" applyBorder="1" applyAlignment="1">
      <alignment horizontal="center" vertical="center"/>
    </xf>
    <xf numFmtId="170" fontId="8" fillId="0" borderId="18" xfId="0" applyNumberFormat="1" applyFont="1" applyBorder="1" applyAlignment="1">
      <alignment horizontal="center" vertical="center"/>
    </xf>
    <xf numFmtId="170" fontId="8" fillId="0" borderId="20" xfId="0" applyNumberFormat="1" applyFont="1" applyBorder="1" applyAlignment="1">
      <alignment horizontal="center" vertical="center"/>
    </xf>
    <xf numFmtId="170" fontId="8" fillId="0" borderId="15" xfId="0" applyNumberFormat="1" applyFont="1" applyBorder="1" applyAlignment="1">
      <alignment horizontal="center" vertical="center"/>
    </xf>
    <xf numFmtId="170" fontId="8" fillId="0" borderId="19" xfId="0" applyNumberFormat="1" applyFont="1" applyBorder="1" applyAlignment="1">
      <alignment horizontal="center" vertical="center"/>
    </xf>
    <xf numFmtId="170" fontId="8" fillId="0" borderId="21" xfId="0" applyNumberFormat="1" applyFont="1" applyBorder="1" applyAlignment="1">
      <alignment horizontal="center" vertical="center"/>
    </xf>
    <xf numFmtId="170" fontId="8" fillId="0" borderId="38" xfId="0" applyNumberFormat="1" applyFont="1" applyBorder="1" applyAlignment="1">
      <alignment horizontal="center" vertical="center"/>
    </xf>
    <xf numFmtId="170" fontId="8" fillId="0" borderId="39" xfId="0" applyNumberFormat="1" applyFont="1" applyBorder="1" applyAlignment="1">
      <alignment horizontal="center" vertical="center"/>
    </xf>
    <xf numFmtId="170" fontId="8" fillId="0" borderId="4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7" fillId="0" borderId="45" xfId="0" applyNumberFormat="1" applyFont="1" applyBorder="1" applyAlignment="1">
      <alignment horizontal="center"/>
    </xf>
    <xf numFmtId="3" fontId="8" fillId="0" borderId="46" xfId="0" applyNumberFormat="1" applyFont="1" applyFill="1" applyBorder="1" applyAlignment="1">
      <alignment vertical="top" wrapText="1"/>
    </xf>
    <xf numFmtId="3" fontId="8" fillId="0" borderId="47" xfId="0" applyNumberFormat="1" applyFont="1" applyFill="1" applyBorder="1" applyAlignment="1">
      <alignment horizontal="center"/>
    </xf>
    <xf numFmtId="3" fontId="8" fillId="0" borderId="48" xfId="0" applyNumberFormat="1" applyFont="1" applyFill="1" applyBorder="1" applyAlignment="1">
      <alignment vertical="top" wrapText="1"/>
    </xf>
    <xf numFmtId="3" fontId="8" fillId="0" borderId="49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horizontal="center" vertical="top" wrapText="1"/>
    </xf>
    <xf numFmtId="0" fontId="8" fillId="0" borderId="51" xfId="0" applyFont="1" applyFill="1" applyBorder="1" applyAlignment="1">
      <alignment vertical="top" wrapText="1"/>
    </xf>
    <xf numFmtId="3" fontId="8" fillId="0" borderId="51" xfId="0" applyNumberFormat="1" applyFont="1" applyFill="1" applyBorder="1" applyAlignment="1">
      <alignment horizontal="right"/>
    </xf>
    <xf numFmtId="3" fontId="8" fillId="0" borderId="52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53" xfId="0" applyFont="1" applyFill="1" applyBorder="1" applyAlignment="1">
      <alignment vertical="top" wrapText="1"/>
    </xf>
    <xf numFmtId="3" fontId="8" fillId="0" borderId="53" xfId="0" applyNumberFormat="1" applyFont="1" applyFill="1" applyBorder="1" applyAlignment="1">
      <alignment horizontal="right"/>
    </xf>
    <xf numFmtId="3" fontId="8" fillId="0" borderId="54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57" xfId="0" applyFont="1" applyFill="1" applyBorder="1" applyAlignment="1">
      <alignment vertical="top" wrapText="1"/>
    </xf>
    <xf numFmtId="3" fontId="8" fillId="0" borderId="58" xfId="0" applyNumberFormat="1" applyFont="1" applyFill="1" applyBorder="1" applyAlignment="1">
      <alignment horizontal="center"/>
    </xf>
    <xf numFmtId="3" fontId="8" fillId="0" borderId="51" xfId="0" applyNumberFormat="1" applyFont="1" applyFill="1" applyBorder="1" applyAlignment="1">
      <alignment horizontal="center"/>
    </xf>
    <xf numFmtId="3" fontId="8" fillId="0" borderId="52" xfId="0" applyNumberFormat="1" applyFont="1" applyFill="1" applyBorder="1" applyAlignment="1">
      <alignment horizontal="center"/>
    </xf>
    <xf numFmtId="3" fontId="8" fillId="0" borderId="57" xfId="0" applyNumberFormat="1" applyFont="1" applyFill="1" applyBorder="1" applyAlignment="1">
      <alignment horizontal="center"/>
    </xf>
    <xf numFmtId="0" fontId="8" fillId="0" borderId="46" xfId="0" applyFont="1" applyFill="1" applyBorder="1" applyAlignment="1">
      <alignment vertical="top" wrapText="1"/>
    </xf>
    <xf numFmtId="3" fontId="8" fillId="0" borderId="46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vertical="top" wrapText="1"/>
    </xf>
    <xf numFmtId="3" fontId="8" fillId="0" borderId="59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3" fontId="8" fillId="0" borderId="54" xfId="0" applyNumberFormat="1" applyFont="1" applyFill="1" applyBorder="1" applyAlignment="1">
      <alignment horizontal="center"/>
    </xf>
    <xf numFmtId="3" fontId="8" fillId="0" borderId="48" xfId="0" applyNumberFormat="1" applyFont="1" applyFill="1" applyBorder="1" applyAlignment="1">
      <alignment horizontal="center"/>
    </xf>
    <xf numFmtId="3" fontId="8" fillId="0" borderId="6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171" fontId="9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9" fillId="0" borderId="0" xfId="0" applyFont="1" applyBorder="1" applyAlignment="1">
      <alignment/>
    </xf>
    <xf numFmtId="171" fontId="9" fillId="0" borderId="0" xfId="0" applyNumberFormat="1" applyFont="1" applyAlignment="1">
      <alignment/>
    </xf>
    <xf numFmtId="3" fontId="7" fillId="0" borderId="15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9" fillId="0" borderId="61" xfId="0" applyFont="1" applyBorder="1" applyAlignment="1">
      <alignment horizontal="left" vertical="center"/>
    </xf>
    <xf numFmtId="170" fontId="7" fillId="0" borderId="62" xfId="0" applyNumberFormat="1" applyFont="1" applyBorder="1" applyAlignment="1">
      <alignment horizontal="center"/>
    </xf>
    <xf numFmtId="170" fontId="7" fillId="0" borderId="63" xfId="0" applyNumberFormat="1" applyFont="1" applyBorder="1" applyAlignment="1">
      <alignment horizontal="center"/>
    </xf>
    <xf numFmtId="170" fontId="7" fillId="0" borderId="64" xfId="0" applyNumberFormat="1" applyFont="1" applyBorder="1" applyAlignment="1">
      <alignment horizontal="center"/>
    </xf>
    <xf numFmtId="3" fontId="7" fillId="0" borderId="45" xfId="0" applyNumberFormat="1" applyFont="1" applyFill="1" applyBorder="1" applyAlignment="1">
      <alignment horizontal="center"/>
    </xf>
    <xf numFmtId="3" fontId="7" fillId="0" borderId="55" xfId="0" applyNumberFormat="1" applyFont="1" applyFill="1" applyBorder="1" applyAlignment="1">
      <alignment horizontal="center"/>
    </xf>
    <xf numFmtId="3" fontId="7" fillId="0" borderId="65" xfId="0" applyNumberFormat="1" applyFont="1" applyFill="1" applyBorder="1" applyAlignment="1">
      <alignment horizontal="center"/>
    </xf>
    <xf numFmtId="3" fontId="7" fillId="0" borderId="66" xfId="0" applyNumberFormat="1" applyFont="1" applyFill="1" applyBorder="1" applyAlignment="1">
      <alignment horizontal="center"/>
    </xf>
    <xf numFmtId="3" fontId="7" fillId="0" borderId="65" xfId="0" applyNumberFormat="1" applyFont="1" applyFill="1" applyBorder="1" applyAlignment="1">
      <alignment horizontal="right"/>
    </xf>
    <xf numFmtId="3" fontId="7" fillId="0" borderId="66" xfId="0" applyNumberFormat="1" applyFont="1" applyFill="1" applyBorder="1" applyAlignment="1">
      <alignment horizontal="right"/>
    </xf>
    <xf numFmtId="3" fontId="7" fillId="0" borderId="45" xfId="0" applyNumberFormat="1" applyFont="1" applyFill="1" applyBorder="1" applyAlignment="1">
      <alignment horizontal="right"/>
    </xf>
    <xf numFmtId="3" fontId="9" fillId="0" borderId="67" xfId="0" applyNumberFormat="1" applyFont="1" applyBorder="1" applyAlignment="1">
      <alignment horizontal="center"/>
    </xf>
    <xf numFmtId="3" fontId="9" fillId="0" borderId="68" xfId="0" applyNumberFormat="1" applyFont="1" applyBorder="1" applyAlignment="1">
      <alignment horizontal="center"/>
    </xf>
    <xf numFmtId="3" fontId="9" fillId="0" borderId="69" xfId="0" applyNumberFormat="1" applyFont="1" applyBorder="1" applyAlignment="1">
      <alignment horizontal="center"/>
    </xf>
    <xf numFmtId="3" fontId="9" fillId="0" borderId="61" xfId="0" applyNumberFormat="1" applyFont="1" applyBorder="1" applyAlignment="1">
      <alignment horizontal="center"/>
    </xf>
    <xf numFmtId="3" fontId="9" fillId="0" borderId="62" xfId="0" applyNumberFormat="1" applyFont="1" applyBorder="1" applyAlignment="1">
      <alignment horizontal="center"/>
    </xf>
    <xf numFmtId="4" fontId="9" fillId="0" borderId="69" xfId="0" applyNumberFormat="1" applyFont="1" applyBorder="1" applyAlignment="1">
      <alignment horizontal="center"/>
    </xf>
    <xf numFmtId="4" fontId="9" fillId="0" borderId="68" xfId="0" applyNumberFormat="1" applyFont="1" applyBorder="1" applyAlignment="1">
      <alignment horizontal="center"/>
    </xf>
    <xf numFmtId="0" fontId="7" fillId="0" borderId="61" xfId="0" applyFont="1" applyBorder="1" applyAlignment="1">
      <alignment horizontal="left" vertical="center"/>
    </xf>
    <xf numFmtId="170" fontId="16" fillId="0" borderId="62" xfId="0" applyNumberFormat="1" applyFont="1" applyBorder="1" applyAlignment="1">
      <alignment horizontal="center"/>
    </xf>
    <xf numFmtId="170" fontId="16" fillId="0" borderId="63" xfId="0" applyNumberFormat="1" applyFont="1" applyBorder="1" applyAlignment="1">
      <alignment horizontal="center" wrapText="1"/>
    </xf>
    <xf numFmtId="170" fontId="7" fillId="0" borderId="68" xfId="0" applyNumberFormat="1" applyFont="1" applyBorder="1" applyAlignment="1">
      <alignment horizontal="center" vertical="center"/>
    </xf>
    <xf numFmtId="170" fontId="7" fillId="0" borderId="62" xfId="0" applyNumberFormat="1" applyFont="1" applyBorder="1" applyAlignment="1">
      <alignment horizontal="center" vertical="center"/>
    </xf>
    <xf numFmtId="170" fontId="7" fillId="0" borderId="63" xfId="0" applyNumberFormat="1" applyFont="1" applyBorder="1" applyAlignment="1">
      <alignment horizontal="center" vertical="center"/>
    </xf>
    <xf numFmtId="170" fontId="9" fillId="0" borderId="68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0" fontId="7" fillId="0" borderId="45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3" fontId="9" fillId="0" borderId="45" xfId="0" applyNumberFormat="1" applyFont="1" applyFill="1" applyBorder="1" applyAlignment="1">
      <alignment vertical="top" wrapText="1"/>
    </xf>
    <xf numFmtId="0" fontId="9" fillId="0" borderId="70" xfId="0" applyFont="1" applyFill="1" applyBorder="1" applyAlignment="1">
      <alignment vertical="top" wrapText="1"/>
    </xf>
    <xf numFmtId="0" fontId="9" fillId="0" borderId="45" xfId="0" applyFont="1" applyFill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7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8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K37"/>
  <sheetViews>
    <sheetView zoomScalePageLayoutView="0" workbookViewId="0" topLeftCell="A13">
      <selection activeCell="A29" sqref="A29:I29"/>
    </sheetView>
  </sheetViews>
  <sheetFormatPr defaultColWidth="10.75390625" defaultRowHeight="12.75"/>
  <cols>
    <col min="1" max="6" width="10.75390625" style="2" customWidth="1"/>
    <col min="7" max="7" width="51.75390625" style="2" customWidth="1"/>
    <col min="8" max="8" width="33.125" style="2" customWidth="1"/>
    <col min="9" max="16384" width="10.75390625" style="2" customWidth="1"/>
  </cols>
  <sheetData>
    <row r="1" spans="1:2" ht="15.75">
      <c r="A1" s="58" t="s">
        <v>134</v>
      </c>
      <c r="B1" s="59"/>
    </row>
    <row r="2" spans="1:2" ht="15.75">
      <c r="A2" s="58"/>
      <c r="B2" s="59"/>
    </row>
    <row r="3" spans="1:2" s="3" customFormat="1" ht="15.75">
      <c r="A3" s="60" t="s">
        <v>131</v>
      </c>
      <c r="B3" s="60"/>
    </row>
    <row r="4" spans="1:12" ht="15.75">
      <c r="A4" s="3" t="s">
        <v>195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" s="3" customFormat="1" ht="15.75">
      <c r="A6" s="60" t="s">
        <v>20</v>
      </c>
      <c r="B6" s="60"/>
    </row>
    <row r="7" spans="1:10" s="5" customFormat="1" ht="15.75">
      <c r="A7" s="3" t="s">
        <v>70</v>
      </c>
      <c r="B7" s="3"/>
      <c r="C7" s="3"/>
      <c r="D7" s="3"/>
      <c r="E7" s="3"/>
      <c r="F7" s="3"/>
      <c r="G7" s="3"/>
      <c r="H7" s="3"/>
      <c r="I7" s="4"/>
      <c r="J7" s="4"/>
    </row>
    <row r="8" s="3" customFormat="1" ht="15.75">
      <c r="A8" s="3" t="s">
        <v>71</v>
      </c>
    </row>
    <row r="9" spans="1:13" s="3" customFormat="1" ht="15.75">
      <c r="A9" s="77" t="s">
        <v>132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="3" customFormat="1" ht="15.75" customHeight="1">
      <c r="A10" s="3" t="s">
        <v>85</v>
      </c>
    </row>
    <row r="11" s="3" customFormat="1" ht="15.75">
      <c r="A11" s="3" t="s">
        <v>141</v>
      </c>
    </row>
    <row r="12" ht="15.75">
      <c r="A12" s="3" t="s">
        <v>187</v>
      </c>
    </row>
    <row r="13" spans="1:15" ht="15.75">
      <c r="A13" s="125" t="s">
        <v>188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</row>
    <row r="14" ht="15.75">
      <c r="A14" s="3" t="s">
        <v>189</v>
      </c>
    </row>
    <row r="15" spans="1:19" s="157" customFormat="1" ht="15.75">
      <c r="A15" s="125" t="s">
        <v>190</v>
      </c>
      <c r="B15" s="125"/>
      <c r="C15" s="125"/>
      <c r="D15" s="12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="3" customFormat="1" ht="15.75"/>
    <row r="17" spans="1:2" s="3" customFormat="1" ht="15.75">
      <c r="A17" s="60" t="s">
        <v>177</v>
      </c>
      <c r="B17" s="60"/>
    </row>
    <row r="18" ht="15.75">
      <c r="A18" s="3" t="s">
        <v>192</v>
      </c>
    </row>
    <row r="19" ht="15.75">
      <c r="A19" s="3" t="s">
        <v>193</v>
      </c>
    </row>
    <row r="20" s="3" customFormat="1" ht="15.75">
      <c r="A20" s="3" t="s">
        <v>84</v>
      </c>
    </row>
    <row r="21" s="3" customFormat="1" ht="15.75">
      <c r="A21" s="3" t="s">
        <v>143</v>
      </c>
    </row>
    <row r="22" s="3" customFormat="1" ht="15.75">
      <c r="A22" s="3" t="s">
        <v>183</v>
      </c>
    </row>
    <row r="23" s="3" customFormat="1" ht="15.75">
      <c r="A23" s="3" t="s">
        <v>82</v>
      </c>
    </row>
    <row r="24" spans="1:8" s="3" customFormat="1" ht="15.75">
      <c r="A24" s="158" t="s">
        <v>83</v>
      </c>
      <c r="B24" s="158"/>
      <c r="C24" s="158"/>
      <c r="D24" s="158"/>
      <c r="E24" s="158"/>
      <c r="F24" s="158"/>
      <c r="G24" s="158"/>
      <c r="H24" s="158"/>
    </row>
    <row r="25" spans="1:2" s="3" customFormat="1" ht="15.75">
      <c r="A25" s="60" t="s">
        <v>79</v>
      </c>
      <c r="B25" s="60"/>
    </row>
    <row r="26" spans="1:21" s="91" customFormat="1" ht="15.75">
      <c r="A26" s="200" t="s">
        <v>191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119"/>
      <c r="M26" s="119"/>
      <c r="N26" s="118"/>
      <c r="O26" s="118"/>
      <c r="P26" s="118"/>
      <c r="Q26" s="118"/>
      <c r="R26" s="118"/>
      <c r="S26" s="118"/>
      <c r="T26" s="118"/>
      <c r="U26" s="118"/>
    </row>
    <row r="27" spans="1:39" ht="15.75">
      <c r="A27" s="201" t="s">
        <v>181</v>
      </c>
      <c r="B27" s="201"/>
      <c r="C27" s="201"/>
      <c r="D27" s="201"/>
      <c r="E27" s="201"/>
      <c r="F27" s="201"/>
      <c r="G27" s="20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="3" customFormat="1" ht="15.75">
      <c r="A28" s="3" t="s">
        <v>184</v>
      </c>
    </row>
    <row r="29" spans="1:49" s="91" customFormat="1" ht="15.75">
      <c r="A29" s="202" t="s">
        <v>185</v>
      </c>
      <c r="B29" s="202"/>
      <c r="C29" s="202"/>
      <c r="D29" s="202"/>
      <c r="E29" s="202"/>
      <c r="F29" s="202"/>
      <c r="G29" s="202"/>
      <c r="H29" s="202"/>
      <c r="I29" s="202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</row>
    <row r="30" spans="1:55" ht="15.75">
      <c r="A30" s="159" t="s">
        <v>186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60"/>
    </row>
    <row r="31" spans="1:115" s="91" customFormat="1" ht="15.75">
      <c r="A31" s="199" t="s">
        <v>136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18"/>
      <c r="O31" s="161"/>
      <c r="P31" s="118"/>
      <c r="Q31" s="161"/>
      <c r="R31" s="118"/>
      <c r="S31" s="161"/>
      <c r="T31" s="118"/>
      <c r="U31" s="161"/>
      <c r="V31" s="118"/>
      <c r="W31" s="161"/>
      <c r="X31" s="118"/>
      <c r="Y31" s="161"/>
      <c r="Z31" s="118"/>
      <c r="AA31" s="161"/>
      <c r="AB31" s="118"/>
      <c r="AC31" s="161"/>
      <c r="AD31" s="118"/>
      <c r="AE31" s="161"/>
      <c r="AF31" s="118"/>
      <c r="AG31" s="161"/>
      <c r="AH31" s="118"/>
      <c r="AI31" s="161"/>
      <c r="AJ31" s="118"/>
      <c r="AK31" s="161"/>
      <c r="AL31" s="118"/>
      <c r="AM31" s="161"/>
      <c r="AN31" s="118"/>
      <c r="AO31" s="161"/>
      <c r="AP31" s="118"/>
      <c r="AQ31" s="161"/>
      <c r="AR31" s="118"/>
      <c r="AS31" s="161"/>
      <c r="AT31" s="118"/>
      <c r="AU31" s="161"/>
      <c r="AV31" s="118"/>
      <c r="AW31" s="161"/>
      <c r="AX31" s="118"/>
      <c r="AY31" s="161"/>
      <c r="AZ31" s="118"/>
      <c r="BA31" s="161"/>
      <c r="BB31" s="118"/>
      <c r="BC31" s="161"/>
      <c r="BD31" s="118"/>
      <c r="BE31" s="161"/>
      <c r="BF31" s="118"/>
      <c r="BG31" s="161"/>
      <c r="BH31" s="118"/>
      <c r="BI31" s="161"/>
      <c r="BJ31" s="118"/>
      <c r="BK31" s="161"/>
      <c r="BL31" s="118"/>
      <c r="BM31" s="161"/>
      <c r="BN31" s="89"/>
      <c r="BO31" s="162"/>
      <c r="BP31" s="89"/>
      <c r="BQ31" s="162"/>
      <c r="BR31" s="89"/>
      <c r="BS31" s="162"/>
      <c r="BT31" s="89"/>
      <c r="BU31" s="162"/>
      <c r="BV31" s="89"/>
      <c r="BW31" s="162"/>
      <c r="BX31" s="89"/>
      <c r="BY31" s="162"/>
      <c r="BZ31" s="89"/>
      <c r="CA31" s="162"/>
      <c r="CB31" s="89"/>
      <c r="CC31" s="162"/>
      <c r="CD31" s="89"/>
      <c r="CE31" s="162"/>
      <c r="CF31" s="89"/>
      <c r="CG31" s="162"/>
      <c r="CH31" s="89"/>
      <c r="CI31" s="162"/>
      <c r="CJ31" s="89"/>
      <c r="CK31" s="162"/>
      <c r="CL31" s="89"/>
      <c r="CM31" s="162"/>
      <c r="CN31" s="89"/>
      <c r="CO31" s="162"/>
      <c r="CP31" s="89"/>
      <c r="CQ31" s="162"/>
      <c r="CR31" s="89"/>
      <c r="CS31" s="162"/>
      <c r="CT31" s="89"/>
      <c r="CU31" s="162"/>
      <c r="CV31" s="89"/>
      <c r="CW31" s="162"/>
      <c r="CX31" s="89"/>
      <c r="CY31" s="162"/>
      <c r="CZ31" s="89"/>
      <c r="DA31" s="162"/>
      <c r="DB31" s="89"/>
      <c r="DC31" s="162"/>
      <c r="DD31" s="89"/>
      <c r="DE31" s="162"/>
      <c r="DF31" s="89"/>
      <c r="DG31" s="162"/>
      <c r="DH31" s="89"/>
      <c r="DI31" s="162"/>
      <c r="DJ31" s="89"/>
      <c r="DK31" s="162"/>
    </row>
    <row r="32" spans="1:89" ht="15.75">
      <c r="A32" s="163" t="s">
        <v>137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5"/>
      <c r="R32" s="3"/>
      <c r="S32" s="165"/>
      <c r="T32" s="3"/>
      <c r="U32" s="165"/>
      <c r="V32" s="3"/>
      <c r="W32" s="165"/>
      <c r="X32" s="3"/>
      <c r="Y32" s="165"/>
      <c r="Z32" s="3"/>
      <c r="AA32" s="165"/>
      <c r="AB32" s="3"/>
      <c r="AC32" s="165"/>
      <c r="AD32" s="3"/>
      <c r="AE32" s="165"/>
      <c r="AF32" s="3"/>
      <c r="AG32" s="165"/>
      <c r="AH32" s="3"/>
      <c r="AI32" s="165"/>
      <c r="AJ32" s="3"/>
      <c r="AK32" s="165"/>
      <c r="AL32" s="3"/>
      <c r="AM32" s="165"/>
      <c r="AN32" s="3"/>
      <c r="AO32" s="165"/>
      <c r="AP32" s="3"/>
      <c r="AQ32" s="165"/>
      <c r="AR32" s="3"/>
      <c r="AS32" s="165"/>
      <c r="AT32" s="3"/>
      <c r="AU32" s="165"/>
      <c r="AV32" s="3"/>
      <c r="AW32" s="165"/>
      <c r="AX32" s="3"/>
      <c r="AY32" s="165"/>
      <c r="AZ32" s="3"/>
      <c r="BA32" s="165"/>
      <c r="BB32" s="3"/>
      <c r="BC32" s="165"/>
      <c r="BD32" s="3"/>
      <c r="BE32" s="165"/>
      <c r="BF32" s="3"/>
      <c r="BG32" s="165"/>
      <c r="BH32" s="3"/>
      <c r="BI32" s="165"/>
      <c r="BJ32" s="3"/>
      <c r="BK32" s="165"/>
      <c r="BL32" s="3"/>
      <c r="BM32" s="165"/>
      <c r="BN32" s="3"/>
      <c r="BO32" s="165"/>
      <c r="BP32" s="3"/>
      <c r="BQ32" s="165"/>
      <c r="BR32" s="3"/>
      <c r="BS32" s="165"/>
      <c r="BT32" s="165"/>
      <c r="BU32" s="165"/>
      <c r="BV32" s="3"/>
      <c r="BW32" s="165"/>
      <c r="BX32" s="3"/>
      <c r="BY32" s="165"/>
      <c r="BZ32" s="3"/>
      <c r="CA32" s="165"/>
      <c r="CB32" s="3"/>
      <c r="CC32" s="165"/>
      <c r="CD32" s="3"/>
      <c r="CE32" s="165"/>
      <c r="CF32" s="3"/>
      <c r="CG32" s="165"/>
      <c r="CH32" s="3"/>
      <c r="CI32" s="165"/>
      <c r="CJ32" s="3"/>
      <c r="CK32" s="165"/>
    </row>
    <row r="33" ht="15.75">
      <c r="A33" s="3" t="s">
        <v>138</v>
      </c>
    </row>
    <row r="34" spans="1:15" ht="15.75">
      <c r="A34" s="125" t="s">
        <v>194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ht="15.75">
      <c r="A35" s="3" t="s">
        <v>139</v>
      </c>
    </row>
    <row r="36" ht="15.75">
      <c r="A36" s="3" t="s">
        <v>140</v>
      </c>
    </row>
    <row r="37" spans="1:7" ht="15.75">
      <c r="A37" s="203" t="s">
        <v>182</v>
      </c>
      <c r="B37" s="203"/>
      <c r="C37" s="203"/>
      <c r="D37" s="203"/>
      <c r="E37" s="203"/>
      <c r="F37" s="203"/>
      <c r="G37" s="203"/>
    </row>
  </sheetData>
  <sheetProtection/>
  <mergeCells count="5">
    <mergeCell ref="A31:M31"/>
    <mergeCell ref="A26:K26"/>
    <mergeCell ref="A27:G27"/>
    <mergeCell ref="A29:I29"/>
    <mergeCell ref="A37:G37"/>
  </mergeCells>
  <printOptions/>
  <pageMargins left="0.75" right="0.75" top="1" bottom="1" header="0.5" footer="0.5"/>
  <pageSetup orientation="portrait" paperSize="1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24.25390625" style="0" customWidth="1"/>
    <col min="2" max="16384" width="11.00390625" style="0" customWidth="1"/>
  </cols>
  <sheetData>
    <row r="1" spans="1:11" ht="15.75">
      <c r="A1" s="3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4.5">
      <c r="A2" s="194" t="s">
        <v>56</v>
      </c>
      <c r="B2" s="128" t="s">
        <v>111</v>
      </c>
      <c r="C2" s="128" t="s">
        <v>112</v>
      </c>
      <c r="D2" s="128" t="s">
        <v>113</v>
      </c>
      <c r="E2" s="128" t="s">
        <v>114</v>
      </c>
      <c r="F2" s="128" t="s">
        <v>115</v>
      </c>
      <c r="G2" s="128" t="s">
        <v>116</v>
      </c>
      <c r="H2" s="128" t="s">
        <v>9</v>
      </c>
      <c r="I2" s="128" t="s">
        <v>10</v>
      </c>
      <c r="J2" s="128" t="s">
        <v>11</v>
      </c>
      <c r="K2" s="128" t="s">
        <v>110</v>
      </c>
    </row>
    <row r="3" spans="1:11" ht="15.75">
      <c r="A3" s="144" t="s">
        <v>74</v>
      </c>
      <c r="B3" s="145">
        <v>1208</v>
      </c>
      <c r="C3" s="146">
        <v>7088</v>
      </c>
      <c r="D3" s="146">
        <v>8275</v>
      </c>
      <c r="E3" s="146">
        <v>61</v>
      </c>
      <c r="F3" s="146">
        <v>817</v>
      </c>
      <c r="G3" s="146">
        <v>344</v>
      </c>
      <c r="H3" s="146">
        <v>4404</v>
      </c>
      <c r="I3" s="146">
        <v>135</v>
      </c>
      <c r="J3" s="147">
        <v>1360</v>
      </c>
      <c r="K3" s="148">
        <v>23692</v>
      </c>
    </row>
    <row r="4" spans="1:11" ht="15.75">
      <c r="A4" s="149" t="s">
        <v>75</v>
      </c>
      <c r="B4" s="145">
        <v>1067</v>
      </c>
      <c r="C4" s="146">
        <v>7956</v>
      </c>
      <c r="D4" s="146">
        <v>8819</v>
      </c>
      <c r="E4" s="146">
        <v>110</v>
      </c>
      <c r="F4" s="146">
        <v>671</v>
      </c>
      <c r="G4" s="146">
        <v>380</v>
      </c>
      <c r="H4" s="146">
        <v>3991</v>
      </c>
      <c r="I4" s="146">
        <v>116</v>
      </c>
      <c r="J4" s="147">
        <v>1149</v>
      </c>
      <c r="K4" s="150">
        <v>24259</v>
      </c>
    </row>
    <row r="5" spans="1:11" ht="15.75">
      <c r="A5" s="149" t="s">
        <v>76</v>
      </c>
      <c r="B5" s="145">
        <v>1063</v>
      </c>
      <c r="C5" s="146">
        <v>4892</v>
      </c>
      <c r="D5" s="146">
        <v>4677</v>
      </c>
      <c r="E5" s="146">
        <v>64</v>
      </c>
      <c r="F5" s="146">
        <v>397</v>
      </c>
      <c r="G5" s="146">
        <v>170</v>
      </c>
      <c r="H5" s="146">
        <v>2266</v>
      </c>
      <c r="I5" s="146">
        <v>80</v>
      </c>
      <c r="J5" s="147">
        <v>702</v>
      </c>
      <c r="K5" s="150">
        <v>14311</v>
      </c>
    </row>
    <row r="6" spans="1:11" ht="15.75">
      <c r="A6" s="149" t="s">
        <v>77</v>
      </c>
      <c r="B6" s="145">
        <v>1885</v>
      </c>
      <c r="C6" s="146">
        <v>8807</v>
      </c>
      <c r="D6" s="146">
        <v>8557</v>
      </c>
      <c r="E6" s="146">
        <v>80</v>
      </c>
      <c r="F6" s="146">
        <v>737</v>
      </c>
      <c r="G6" s="146">
        <v>304</v>
      </c>
      <c r="H6" s="146">
        <v>4077</v>
      </c>
      <c r="I6" s="146">
        <v>113</v>
      </c>
      <c r="J6" s="147">
        <v>1302</v>
      </c>
      <c r="K6" s="150">
        <v>25862</v>
      </c>
    </row>
    <row r="7" spans="1:11" ht="15.75">
      <c r="A7" s="151" t="s">
        <v>78</v>
      </c>
      <c r="B7" s="152">
        <v>2988</v>
      </c>
      <c r="C7" s="153">
        <v>15669</v>
      </c>
      <c r="D7" s="153">
        <v>17106</v>
      </c>
      <c r="E7" s="153">
        <v>218</v>
      </c>
      <c r="F7" s="153">
        <v>1401</v>
      </c>
      <c r="G7" s="153">
        <v>665</v>
      </c>
      <c r="H7" s="153">
        <v>7724</v>
      </c>
      <c r="I7" s="153">
        <v>214</v>
      </c>
      <c r="J7" s="154">
        <v>2763</v>
      </c>
      <c r="K7" s="155">
        <v>48748</v>
      </c>
    </row>
    <row r="8" spans="1:11" ht="15.75">
      <c r="A8" s="198" t="s">
        <v>142</v>
      </c>
      <c r="B8" s="173">
        <v>8211</v>
      </c>
      <c r="C8" s="174">
        <v>44412</v>
      </c>
      <c r="D8" s="174">
        <v>47434</v>
      </c>
      <c r="E8" s="174">
        <v>533</v>
      </c>
      <c r="F8" s="174">
        <v>4023</v>
      </c>
      <c r="G8" s="174">
        <v>1863</v>
      </c>
      <c r="H8" s="174">
        <v>22462</v>
      </c>
      <c r="I8" s="174">
        <v>658</v>
      </c>
      <c r="J8" s="175">
        <v>7276</v>
      </c>
      <c r="K8" s="172">
        <v>136872</v>
      </c>
    </row>
  </sheetData>
  <sheetProtection/>
  <printOptions/>
  <pageMargins left="0.75" right="0.75" top="1" bottom="1" header="0.5" footer="0.5"/>
  <pageSetup orientation="portrait" paperSize="1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23.125" style="0" customWidth="1"/>
    <col min="2" max="16384" width="11.00390625" style="0" customWidth="1"/>
  </cols>
  <sheetData>
    <row r="1" s="3" customFormat="1" ht="15.75">
      <c r="A1" s="3" t="s">
        <v>21</v>
      </c>
    </row>
    <row r="2" spans="1:19" ht="157.5">
      <c r="A2" s="195" t="s">
        <v>57</v>
      </c>
      <c r="B2" s="139" t="s">
        <v>12</v>
      </c>
      <c r="C2" s="139" t="s">
        <v>13</v>
      </c>
      <c r="D2" s="139" t="s">
        <v>14</v>
      </c>
      <c r="E2" s="139" t="s">
        <v>15</v>
      </c>
      <c r="F2" s="139" t="s">
        <v>16</v>
      </c>
      <c r="G2" s="139" t="s">
        <v>17</v>
      </c>
      <c r="H2" s="139" t="s">
        <v>18</v>
      </c>
      <c r="I2" s="139" t="s">
        <v>19</v>
      </c>
      <c r="J2" s="139" t="s">
        <v>88</v>
      </c>
      <c r="K2" s="139" t="s">
        <v>89</v>
      </c>
      <c r="L2" s="140" t="s">
        <v>128</v>
      </c>
      <c r="M2" s="141" t="s">
        <v>129</v>
      </c>
      <c r="N2" s="139" t="s">
        <v>130</v>
      </c>
      <c r="O2" s="139" t="s">
        <v>48</v>
      </c>
      <c r="P2" s="139" t="s">
        <v>49</v>
      </c>
      <c r="Q2" s="139" t="s">
        <v>50</v>
      </c>
      <c r="R2" s="142" t="s">
        <v>51</v>
      </c>
      <c r="S2" s="143" t="s">
        <v>52</v>
      </c>
    </row>
    <row r="3" spans="1:19" ht="15.75">
      <c r="A3" s="144" t="s">
        <v>74</v>
      </c>
      <c r="B3" s="148">
        <v>103</v>
      </c>
      <c r="C3" s="148">
        <v>16</v>
      </c>
      <c r="D3" s="148">
        <v>25</v>
      </c>
      <c r="E3" s="148">
        <v>4</v>
      </c>
      <c r="F3" s="148">
        <v>85</v>
      </c>
      <c r="G3" s="156">
        <v>72</v>
      </c>
      <c r="H3" s="156">
        <v>56</v>
      </c>
      <c r="I3" s="156">
        <v>10</v>
      </c>
      <c r="J3" s="156">
        <v>10</v>
      </c>
      <c r="K3" s="156">
        <v>4</v>
      </c>
      <c r="L3" s="156">
        <v>109</v>
      </c>
      <c r="M3" s="156">
        <v>6</v>
      </c>
      <c r="N3" s="156">
        <v>6</v>
      </c>
      <c r="O3" s="156">
        <v>23</v>
      </c>
      <c r="P3" s="156">
        <v>8</v>
      </c>
      <c r="Q3" s="156">
        <v>5</v>
      </c>
      <c r="R3" s="156">
        <v>33</v>
      </c>
      <c r="S3" s="156">
        <v>458</v>
      </c>
    </row>
    <row r="4" spans="1:19" ht="15.75">
      <c r="A4" s="149" t="s">
        <v>75</v>
      </c>
      <c r="B4" s="150">
        <v>217</v>
      </c>
      <c r="C4" s="150">
        <v>13</v>
      </c>
      <c r="D4" s="150">
        <v>16</v>
      </c>
      <c r="E4" s="150">
        <v>24</v>
      </c>
      <c r="F4" s="150">
        <v>152</v>
      </c>
      <c r="G4" s="122">
        <v>111</v>
      </c>
      <c r="H4" s="122">
        <v>87</v>
      </c>
      <c r="I4" s="122">
        <v>12</v>
      </c>
      <c r="J4" s="122">
        <v>13</v>
      </c>
      <c r="K4" s="122">
        <v>5</v>
      </c>
      <c r="L4" s="122">
        <v>215</v>
      </c>
      <c r="M4" s="122">
        <v>10</v>
      </c>
      <c r="N4" s="122">
        <v>5</v>
      </c>
      <c r="O4" s="122">
        <v>6</v>
      </c>
      <c r="P4" s="122">
        <v>10</v>
      </c>
      <c r="Q4" s="122">
        <v>2</v>
      </c>
      <c r="R4" s="122">
        <v>62</v>
      </c>
      <c r="S4" s="122">
        <v>802</v>
      </c>
    </row>
    <row r="5" spans="1:19" ht="15.75">
      <c r="A5" s="149" t="s">
        <v>76</v>
      </c>
      <c r="B5" s="150">
        <v>99</v>
      </c>
      <c r="C5" s="150">
        <v>31</v>
      </c>
      <c r="D5" s="150">
        <v>29</v>
      </c>
      <c r="E5" s="150">
        <v>4</v>
      </c>
      <c r="F5" s="150">
        <v>488</v>
      </c>
      <c r="G5" s="122">
        <v>88</v>
      </c>
      <c r="H5" s="122">
        <v>34</v>
      </c>
      <c r="I5" s="122">
        <v>1</v>
      </c>
      <c r="J5" s="122">
        <v>19</v>
      </c>
      <c r="K5" s="122">
        <v>2</v>
      </c>
      <c r="L5" s="122">
        <v>67</v>
      </c>
      <c r="M5" s="122">
        <v>2</v>
      </c>
      <c r="N5" s="122">
        <v>4</v>
      </c>
      <c r="O5" s="122">
        <v>48</v>
      </c>
      <c r="P5" s="122">
        <v>2</v>
      </c>
      <c r="Q5" s="122">
        <v>4</v>
      </c>
      <c r="R5" s="122">
        <v>26</v>
      </c>
      <c r="S5" s="122">
        <v>808</v>
      </c>
    </row>
    <row r="6" spans="1:19" ht="15.75">
      <c r="A6" s="149" t="s">
        <v>77</v>
      </c>
      <c r="B6" s="150">
        <v>113</v>
      </c>
      <c r="C6" s="150">
        <v>11</v>
      </c>
      <c r="D6" s="150">
        <v>19</v>
      </c>
      <c r="E6" s="150">
        <v>3</v>
      </c>
      <c r="F6" s="150">
        <v>389</v>
      </c>
      <c r="G6" s="122">
        <v>199</v>
      </c>
      <c r="H6" s="122">
        <v>69</v>
      </c>
      <c r="I6" s="122">
        <v>18</v>
      </c>
      <c r="J6" s="122">
        <v>33</v>
      </c>
      <c r="K6" s="122">
        <v>3</v>
      </c>
      <c r="L6" s="122">
        <v>227</v>
      </c>
      <c r="M6" s="122">
        <v>4</v>
      </c>
      <c r="N6" s="122">
        <v>9</v>
      </c>
      <c r="O6" s="122">
        <v>18</v>
      </c>
      <c r="P6" s="122">
        <v>10</v>
      </c>
      <c r="Q6" s="122">
        <v>10</v>
      </c>
      <c r="R6" s="122">
        <v>53</v>
      </c>
      <c r="S6" s="122">
        <v>939</v>
      </c>
    </row>
    <row r="7" spans="1:19" ht="15.75">
      <c r="A7" s="151" t="s">
        <v>78</v>
      </c>
      <c r="B7" s="155">
        <v>317</v>
      </c>
      <c r="C7" s="155">
        <v>40</v>
      </c>
      <c r="D7" s="155">
        <v>43</v>
      </c>
      <c r="E7" s="155">
        <v>18</v>
      </c>
      <c r="F7" s="155">
        <v>315</v>
      </c>
      <c r="G7" s="124">
        <v>271</v>
      </c>
      <c r="H7" s="124">
        <v>531</v>
      </c>
      <c r="I7" s="124">
        <v>18</v>
      </c>
      <c r="J7" s="124">
        <v>27</v>
      </c>
      <c r="K7" s="124">
        <v>6</v>
      </c>
      <c r="L7" s="124">
        <v>285</v>
      </c>
      <c r="M7" s="124">
        <v>13</v>
      </c>
      <c r="N7" s="124">
        <v>9</v>
      </c>
      <c r="O7" s="124">
        <v>36</v>
      </c>
      <c r="P7" s="124">
        <v>81</v>
      </c>
      <c r="Q7" s="124">
        <v>6</v>
      </c>
      <c r="R7" s="124">
        <v>81</v>
      </c>
      <c r="S7" s="124">
        <v>1783</v>
      </c>
    </row>
    <row r="8" spans="1:19" ht="15.75">
      <c r="A8" s="198" t="s">
        <v>142</v>
      </c>
      <c r="B8" s="172">
        <v>849</v>
      </c>
      <c r="C8" s="172">
        <v>111</v>
      </c>
      <c r="D8" s="172">
        <v>132</v>
      </c>
      <c r="E8" s="172">
        <v>53</v>
      </c>
      <c r="F8" s="172">
        <v>1429</v>
      </c>
      <c r="G8" s="172">
        <v>741</v>
      </c>
      <c r="H8" s="172">
        <v>777</v>
      </c>
      <c r="I8" s="172">
        <v>59</v>
      </c>
      <c r="J8" s="172">
        <v>102</v>
      </c>
      <c r="K8" s="172">
        <v>20</v>
      </c>
      <c r="L8" s="172">
        <v>903</v>
      </c>
      <c r="M8" s="172">
        <v>35</v>
      </c>
      <c r="N8" s="172">
        <v>33</v>
      </c>
      <c r="O8" s="172">
        <v>131</v>
      </c>
      <c r="P8" s="172">
        <v>111</v>
      </c>
      <c r="Q8" s="172">
        <v>27</v>
      </c>
      <c r="R8" s="172">
        <v>255</v>
      </c>
      <c r="S8" s="172">
        <v>4790</v>
      </c>
    </row>
  </sheetData>
  <sheetProtection/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tabSelected="1" zoomScalePageLayoutView="0" workbookViewId="0" topLeftCell="A7">
      <selection activeCell="B36" sqref="B36"/>
    </sheetView>
  </sheetViews>
  <sheetFormatPr defaultColWidth="10.75390625" defaultRowHeight="12.75"/>
  <cols>
    <col min="1" max="1" width="11.125" style="2" customWidth="1"/>
    <col min="2" max="2" width="10.125" style="2" customWidth="1"/>
    <col min="3" max="3" width="9.875" style="2" customWidth="1"/>
    <col min="4" max="4" width="9.625" style="2" customWidth="1"/>
    <col min="5" max="5" width="7.875" style="2" customWidth="1"/>
    <col min="6" max="6" width="12.375" style="2" customWidth="1"/>
    <col min="7" max="7" width="12.25390625" style="2" customWidth="1"/>
    <col min="8" max="8" width="11.75390625" style="2" customWidth="1"/>
    <col min="9" max="9" width="8.125" style="2" customWidth="1"/>
    <col min="10" max="10" width="12.625" style="2" customWidth="1"/>
    <col min="11" max="11" width="12.25390625" style="2" customWidth="1"/>
    <col min="12" max="12" width="11.75390625" style="2" customWidth="1"/>
    <col min="13" max="13" width="7.75390625" style="2" customWidth="1"/>
    <col min="14" max="16384" width="10.75390625" style="2" customWidth="1"/>
  </cols>
  <sheetData>
    <row r="2" spans="1:13" ht="15.75">
      <c r="A2" s="3" t="s">
        <v>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5" thickBot="1"/>
    <row r="4" spans="1:13" ht="15.75">
      <c r="A4" s="206" t="s">
        <v>159</v>
      </c>
      <c r="B4" s="208" t="s">
        <v>160</v>
      </c>
      <c r="C4" s="209"/>
      <c r="D4" s="204" t="s">
        <v>158</v>
      </c>
      <c r="E4" s="204" t="s">
        <v>161</v>
      </c>
      <c r="F4" s="208" t="s">
        <v>162</v>
      </c>
      <c r="G4" s="209"/>
      <c r="H4" s="204" t="s">
        <v>158</v>
      </c>
      <c r="I4" s="210" t="s">
        <v>161</v>
      </c>
      <c r="J4" s="208" t="s">
        <v>30</v>
      </c>
      <c r="K4" s="209"/>
      <c r="L4" s="204" t="s">
        <v>158</v>
      </c>
      <c r="M4" s="204" t="s">
        <v>31</v>
      </c>
    </row>
    <row r="5" spans="1:13" ht="16.5" thickBot="1">
      <c r="A5" s="207"/>
      <c r="B5" s="6">
        <v>2010</v>
      </c>
      <c r="C5" s="7">
        <v>2000</v>
      </c>
      <c r="D5" s="205"/>
      <c r="E5" s="205"/>
      <c r="F5" s="6">
        <v>2010</v>
      </c>
      <c r="G5" s="7">
        <v>2000</v>
      </c>
      <c r="H5" s="205"/>
      <c r="I5" s="211"/>
      <c r="J5" s="6">
        <v>2010</v>
      </c>
      <c r="K5" s="7">
        <v>2000</v>
      </c>
      <c r="L5" s="205"/>
      <c r="M5" s="205"/>
    </row>
    <row r="6" spans="1:13" ht="31.5">
      <c r="A6" s="108" t="s">
        <v>32</v>
      </c>
      <c r="B6" s="10">
        <v>67148</v>
      </c>
      <c r="C6" s="18">
        <v>106240</v>
      </c>
      <c r="D6" s="22">
        <f>B6-C6</f>
        <v>-39092</v>
      </c>
      <c r="E6" s="33">
        <v>-36.79593373493977</v>
      </c>
      <c r="F6" s="26">
        <v>1010779.67</v>
      </c>
      <c r="G6" s="37">
        <v>1068766.07</v>
      </c>
      <c r="H6" s="43">
        <f>F6-G6</f>
        <v>-57986.40000000002</v>
      </c>
      <c r="I6" s="47">
        <v>-5.4255464902623665</v>
      </c>
      <c r="J6" s="26">
        <v>1299007.76</v>
      </c>
      <c r="K6" s="37">
        <v>1458074.61</v>
      </c>
      <c r="L6" s="43">
        <f>J6-K6</f>
        <v>-159066.8500000001</v>
      </c>
      <c r="M6" s="51">
        <v>-10.9093765784729</v>
      </c>
    </row>
    <row r="7" spans="1:13" ht="15.75">
      <c r="A7" s="14" t="s">
        <v>163</v>
      </c>
      <c r="B7" s="11">
        <v>3554</v>
      </c>
      <c r="C7" s="19">
        <v>5925</v>
      </c>
      <c r="D7" s="23">
        <f aca="true" t="shared" si="0" ref="D7:D33">B7-C7</f>
        <v>-2371</v>
      </c>
      <c r="E7" s="34">
        <v>-40.0168776371308</v>
      </c>
      <c r="F7" s="27">
        <v>55595.65</v>
      </c>
      <c r="G7" s="38">
        <v>71109.35</v>
      </c>
      <c r="H7" s="44">
        <f aca="true" t="shared" si="1" ref="H7:H33">F7-G7</f>
        <v>-15513.700000000004</v>
      </c>
      <c r="I7" s="48">
        <v>-21.81668092873863</v>
      </c>
      <c r="J7" s="27">
        <v>119368.07</v>
      </c>
      <c r="K7" s="38">
        <v>158175.15</v>
      </c>
      <c r="L7" s="44">
        <f aca="true" t="shared" si="2" ref="L7:L33">J7-K7</f>
        <v>-38807.07999999999</v>
      </c>
      <c r="M7" s="52">
        <v>-24.53424573961206</v>
      </c>
    </row>
    <row r="8" spans="1:13" ht="15.75">
      <c r="A8" s="14" t="s">
        <v>164</v>
      </c>
      <c r="B8" s="11">
        <v>20208</v>
      </c>
      <c r="C8" s="19">
        <v>36987</v>
      </c>
      <c r="D8" s="23">
        <f t="shared" si="0"/>
        <v>-16779</v>
      </c>
      <c r="E8" s="34">
        <v>-45.36458755779056</v>
      </c>
      <c r="F8" s="28">
        <v>43783.98</v>
      </c>
      <c r="G8" s="39">
        <v>63780.67</v>
      </c>
      <c r="H8" s="44">
        <f t="shared" si="1"/>
        <v>-19996.689999999995</v>
      </c>
      <c r="I8" s="48">
        <v>-31.35227334551361</v>
      </c>
      <c r="J8" s="28">
        <v>98048.09</v>
      </c>
      <c r="K8" s="39">
        <v>161059.14</v>
      </c>
      <c r="L8" s="44">
        <f t="shared" si="2"/>
        <v>-63011.05000000002</v>
      </c>
      <c r="M8" s="52">
        <v>-39.122927143408326</v>
      </c>
    </row>
    <row r="9" spans="1:13" ht="31.5">
      <c r="A9" s="14" t="s">
        <v>165</v>
      </c>
      <c r="B9" s="11">
        <v>54333</v>
      </c>
      <c r="C9" s="19">
        <v>70993</v>
      </c>
      <c r="D9" s="23">
        <f t="shared" si="0"/>
        <v>-16660</v>
      </c>
      <c r="E9" s="34">
        <v>-23.467102390376507</v>
      </c>
      <c r="F9" s="27">
        <v>986825.52</v>
      </c>
      <c r="G9" s="38">
        <v>1039536.72</v>
      </c>
      <c r="H9" s="44">
        <f t="shared" si="1"/>
        <v>-52711.19999999995</v>
      </c>
      <c r="I9" s="48">
        <v>-5.0706433919909975</v>
      </c>
      <c r="J9" s="27">
        <v>1229560.73</v>
      </c>
      <c r="K9" s="38">
        <v>1350428.39</v>
      </c>
      <c r="L9" s="44">
        <f t="shared" si="2"/>
        <v>-120867.65999999992</v>
      </c>
      <c r="M9" s="52">
        <v>-8.95031983147214</v>
      </c>
    </row>
    <row r="10" spans="1:13" ht="15.75">
      <c r="A10" s="14" t="s">
        <v>166</v>
      </c>
      <c r="B10" s="11">
        <v>36693</v>
      </c>
      <c r="C10" s="19">
        <v>51188</v>
      </c>
      <c r="D10" s="23">
        <f t="shared" si="0"/>
        <v>-14495</v>
      </c>
      <c r="E10" s="34">
        <v>-28.31718371493319</v>
      </c>
      <c r="F10" s="27">
        <v>377754.57</v>
      </c>
      <c r="G10" s="38">
        <v>414092.43</v>
      </c>
      <c r="H10" s="44">
        <f t="shared" si="1"/>
        <v>-36337.859999999986</v>
      </c>
      <c r="I10" s="48">
        <v>-8.775301688079637</v>
      </c>
      <c r="J10" s="27">
        <v>892947.86</v>
      </c>
      <c r="K10" s="38">
        <v>980557.76</v>
      </c>
      <c r="L10" s="44">
        <f t="shared" si="2"/>
        <v>-87609.90000000002</v>
      </c>
      <c r="M10" s="52">
        <v>-8.93470059326235</v>
      </c>
    </row>
    <row r="11" spans="1:13" ht="15.75">
      <c r="A11" s="15" t="s">
        <v>167</v>
      </c>
      <c r="B11" s="11">
        <v>20247</v>
      </c>
      <c r="C11" s="19">
        <v>23043</v>
      </c>
      <c r="D11" s="23">
        <f t="shared" si="0"/>
        <v>-2796</v>
      </c>
      <c r="E11" s="34">
        <v>-12.13383674000781</v>
      </c>
      <c r="F11" s="28">
        <v>240535.4</v>
      </c>
      <c r="G11" s="39">
        <v>267380.2</v>
      </c>
      <c r="H11" s="44">
        <f t="shared" si="1"/>
        <v>-26844.800000000017</v>
      </c>
      <c r="I11" s="48">
        <v>-10.03993564220537</v>
      </c>
      <c r="J11" s="28">
        <v>484076.51</v>
      </c>
      <c r="K11" s="39">
        <v>550162.77</v>
      </c>
      <c r="L11" s="44">
        <f t="shared" si="2"/>
        <v>-66086.26000000001</v>
      </c>
      <c r="M11" s="52">
        <v>-12.01212870147502</v>
      </c>
    </row>
    <row r="12" spans="1:13" ht="15.75">
      <c r="A12" s="15" t="s">
        <v>168</v>
      </c>
      <c r="B12" s="11">
        <v>16446</v>
      </c>
      <c r="C12" s="19">
        <v>28145</v>
      </c>
      <c r="D12" s="23">
        <f t="shared" si="0"/>
        <v>-11699</v>
      </c>
      <c r="E12" s="34">
        <v>-41.56688577011903</v>
      </c>
      <c r="F12" s="27">
        <v>137219.17</v>
      </c>
      <c r="G12" s="38">
        <v>146712.23</v>
      </c>
      <c r="H12" s="44">
        <f t="shared" si="1"/>
        <v>-9493.059999999998</v>
      </c>
      <c r="I12" s="48">
        <v>-6.47053077988113</v>
      </c>
      <c r="J12" s="27">
        <v>408871.35</v>
      </c>
      <c r="K12" s="38">
        <v>430394.99</v>
      </c>
      <c r="L12" s="44">
        <f t="shared" si="2"/>
        <v>-21523.640000000014</v>
      </c>
      <c r="M12" s="52">
        <v>-5.000903937102059</v>
      </c>
    </row>
    <row r="13" spans="1:13" ht="15.75">
      <c r="A13" s="14" t="s">
        <v>169</v>
      </c>
      <c r="B13" s="11">
        <v>119384</v>
      </c>
      <c r="C13" s="19">
        <v>176686</v>
      </c>
      <c r="D13" s="23">
        <f t="shared" si="0"/>
        <v>-57302</v>
      </c>
      <c r="E13" s="34">
        <v>-32.431545227126094</v>
      </c>
      <c r="F13" s="28">
        <v>811439.97</v>
      </c>
      <c r="G13" s="39">
        <v>850979.23</v>
      </c>
      <c r="H13" s="44">
        <f t="shared" si="1"/>
        <v>-39539.26000000001</v>
      </c>
      <c r="I13" s="48">
        <v>-4.64632491676677</v>
      </c>
      <c r="J13" s="28">
        <v>1008178.91</v>
      </c>
      <c r="K13" s="39">
        <v>1167730.21</v>
      </c>
      <c r="L13" s="44">
        <f t="shared" si="2"/>
        <v>-159551.29999999993</v>
      </c>
      <c r="M13" s="52">
        <v>-13.663370069016192</v>
      </c>
    </row>
    <row r="14" spans="1:13" ht="31.5">
      <c r="A14" s="14" t="s">
        <v>170</v>
      </c>
      <c r="B14" s="11">
        <v>22316</v>
      </c>
      <c r="C14" s="19">
        <v>33076</v>
      </c>
      <c r="D14" s="23">
        <f t="shared" si="0"/>
        <v>-10760</v>
      </c>
      <c r="E14" s="34">
        <v>-32.531140403918236</v>
      </c>
      <c r="F14" s="27">
        <v>218443.45</v>
      </c>
      <c r="G14" s="38">
        <v>237936.93</v>
      </c>
      <c r="H14" s="44">
        <f t="shared" si="1"/>
        <v>-19493.47999999998</v>
      </c>
      <c r="I14" s="48">
        <v>-8.192708882980032</v>
      </c>
      <c r="J14" s="27">
        <v>276283.1</v>
      </c>
      <c r="K14" s="38">
        <v>392292.38</v>
      </c>
      <c r="L14" s="44">
        <f t="shared" si="2"/>
        <v>-116009.28000000003</v>
      </c>
      <c r="M14" s="52">
        <v>-29.57214718267024</v>
      </c>
    </row>
    <row r="15" spans="1:13" ht="15.75">
      <c r="A15" s="14" t="s">
        <v>171</v>
      </c>
      <c r="B15" s="11">
        <v>73466</v>
      </c>
      <c r="C15" s="19">
        <v>106102</v>
      </c>
      <c r="D15" s="23">
        <f t="shared" si="0"/>
        <v>-32636</v>
      </c>
      <c r="E15" s="34">
        <v>-30.759080884431956</v>
      </c>
      <c r="F15" s="28">
        <v>1064213.79</v>
      </c>
      <c r="G15" s="39">
        <v>1129279.56</v>
      </c>
      <c r="H15" s="44">
        <f t="shared" si="1"/>
        <v>-65065.77000000002</v>
      </c>
      <c r="I15" s="48">
        <v>-5.7617061624669805</v>
      </c>
      <c r="J15" s="28">
        <v>1361153.25</v>
      </c>
      <c r="K15" s="39">
        <v>1462504.73</v>
      </c>
      <c r="L15" s="44">
        <f t="shared" si="2"/>
        <v>-101351.47999999998</v>
      </c>
      <c r="M15" s="52">
        <v>-6.929993313594274</v>
      </c>
    </row>
    <row r="16" spans="1:13" ht="15.75">
      <c r="A16" s="14" t="s">
        <v>172</v>
      </c>
      <c r="B16" s="11">
        <v>72686</v>
      </c>
      <c r="C16" s="19">
        <v>121177</v>
      </c>
      <c r="D16" s="23">
        <f t="shared" si="0"/>
        <v>-48491</v>
      </c>
      <c r="E16" s="34">
        <v>-40.016669830083266</v>
      </c>
      <c r="F16" s="28">
        <v>754344.83</v>
      </c>
      <c r="G16" s="39">
        <v>855600.55</v>
      </c>
      <c r="H16" s="44">
        <f t="shared" si="1"/>
        <v>-101255.72000000009</v>
      </c>
      <c r="I16" s="48">
        <v>-11.83446177074104</v>
      </c>
      <c r="J16" s="28">
        <v>1295120.15</v>
      </c>
      <c r="K16" s="39">
        <v>1556954.31</v>
      </c>
      <c r="L16" s="44">
        <f t="shared" si="2"/>
        <v>-261834.16000000015</v>
      </c>
      <c r="M16" s="52">
        <v>-16.8170740989824</v>
      </c>
    </row>
    <row r="17" spans="1:13" ht="15.75">
      <c r="A17" s="14" t="s">
        <v>173</v>
      </c>
      <c r="B17" s="11">
        <v>36244</v>
      </c>
      <c r="C17" s="19">
        <v>51696</v>
      </c>
      <c r="D17" s="23">
        <f t="shared" si="0"/>
        <v>-15452</v>
      </c>
      <c r="E17" s="34">
        <v>-29.890126895697925</v>
      </c>
      <c r="F17" s="27">
        <v>326876.72</v>
      </c>
      <c r="G17" s="38">
        <v>366392.69</v>
      </c>
      <c r="H17" s="44">
        <f t="shared" si="1"/>
        <v>-39515.97000000003</v>
      </c>
      <c r="I17" s="48">
        <v>-10.7851414830356</v>
      </c>
      <c r="J17" s="27">
        <v>536676.48</v>
      </c>
      <c r="K17" s="38">
        <v>627154.83</v>
      </c>
      <c r="L17" s="44">
        <f t="shared" si="2"/>
        <v>-90478.34999999998</v>
      </c>
      <c r="M17" s="52">
        <v>-14.426796330341581</v>
      </c>
    </row>
    <row r="18" spans="1:13" ht="15.75">
      <c r="A18" s="14" t="s">
        <v>174</v>
      </c>
      <c r="B18" s="11">
        <v>44866</v>
      </c>
      <c r="C18" s="19">
        <v>60707</v>
      </c>
      <c r="D18" s="23">
        <f t="shared" si="0"/>
        <v>-15841</v>
      </c>
      <c r="E18" s="34">
        <v>-26.094190126344575</v>
      </c>
      <c r="F18" s="28">
        <v>471827.67</v>
      </c>
      <c r="G18" s="39">
        <v>492459.11</v>
      </c>
      <c r="H18" s="44">
        <f t="shared" si="1"/>
        <v>-20631.440000000002</v>
      </c>
      <c r="I18" s="48">
        <v>-4.189472705662813</v>
      </c>
      <c r="J18" s="28">
        <v>616538.13</v>
      </c>
      <c r="K18" s="39">
        <v>675773.4</v>
      </c>
      <c r="L18" s="44">
        <f t="shared" si="2"/>
        <v>-59235.27000000002</v>
      </c>
      <c r="M18" s="52">
        <v>-8.76555218065701</v>
      </c>
    </row>
    <row r="19" spans="1:13" ht="15.75">
      <c r="A19" s="14" t="s">
        <v>175</v>
      </c>
      <c r="B19" s="11">
        <v>98216</v>
      </c>
      <c r="C19" s="19">
        <v>189505</v>
      </c>
      <c r="D19" s="23">
        <f t="shared" si="0"/>
        <v>-91289</v>
      </c>
      <c r="E19" s="34">
        <v>-48.17234373763225</v>
      </c>
      <c r="F19" s="27">
        <v>638601.83</v>
      </c>
      <c r="G19" s="38">
        <v>720747.56</v>
      </c>
      <c r="H19" s="44">
        <f t="shared" si="1"/>
        <v>-82145.7300000001</v>
      </c>
      <c r="I19" s="48">
        <v>-11.39729560791022</v>
      </c>
      <c r="J19" s="27">
        <v>901466.65</v>
      </c>
      <c r="K19" s="38">
        <v>1039009.08</v>
      </c>
      <c r="L19" s="44">
        <f t="shared" si="2"/>
        <v>-137542.42999999993</v>
      </c>
      <c r="M19" s="52">
        <v>-13.237846776083991</v>
      </c>
    </row>
    <row r="20" spans="1:13" ht="15.75">
      <c r="A20" s="14" t="s">
        <v>176</v>
      </c>
      <c r="B20" s="11">
        <v>66837</v>
      </c>
      <c r="C20" s="19">
        <v>76629</v>
      </c>
      <c r="D20" s="23">
        <f t="shared" si="0"/>
        <v>-9792</v>
      </c>
      <c r="E20" s="34">
        <v>-12.77845202208041</v>
      </c>
      <c r="F20" s="27">
        <v>453628.92</v>
      </c>
      <c r="G20" s="38">
        <v>431030.55</v>
      </c>
      <c r="H20" s="44">
        <f t="shared" si="1"/>
        <v>22598.369999999995</v>
      </c>
      <c r="I20" s="48">
        <v>5.242869675942923</v>
      </c>
      <c r="J20" s="27">
        <v>687200.08</v>
      </c>
      <c r="K20" s="38">
        <v>649836.75</v>
      </c>
      <c r="L20" s="44">
        <f t="shared" si="2"/>
        <v>37363.32999999996</v>
      </c>
      <c r="M20" s="52">
        <v>5.749648661760044</v>
      </c>
    </row>
    <row r="21" spans="1:13" ht="15.75">
      <c r="A21" s="14" t="s">
        <v>58</v>
      </c>
      <c r="B21" s="11">
        <v>26272</v>
      </c>
      <c r="C21" s="19">
        <v>31536</v>
      </c>
      <c r="D21" s="23">
        <f t="shared" si="0"/>
        <v>-5264</v>
      </c>
      <c r="E21" s="34">
        <v>-16.69203450025368</v>
      </c>
      <c r="F21" s="28">
        <v>197516.58</v>
      </c>
      <c r="G21" s="39">
        <v>214601.24</v>
      </c>
      <c r="H21" s="44">
        <f t="shared" si="1"/>
        <v>-17084.660000000003</v>
      </c>
      <c r="I21" s="48">
        <v>-7.96111895718776</v>
      </c>
      <c r="J21" s="28">
        <v>252321.8</v>
      </c>
      <c r="K21" s="39">
        <v>284671.57</v>
      </c>
      <c r="L21" s="44">
        <f t="shared" si="2"/>
        <v>-32349.77000000002</v>
      </c>
      <c r="M21" s="52">
        <v>-11.363892080968963</v>
      </c>
    </row>
    <row r="22" spans="1:13" s="1" customFormat="1" ht="15.75" customHeight="1">
      <c r="A22" s="16" t="s">
        <v>196</v>
      </c>
      <c r="B22" s="12">
        <v>136872</v>
      </c>
      <c r="C22" s="20">
        <v>234335</v>
      </c>
      <c r="D22" s="24">
        <f t="shared" si="0"/>
        <v>-97463</v>
      </c>
      <c r="E22" s="35">
        <v>-41.591311583843634</v>
      </c>
      <c r="F22" s="29">
        <v>549270.5</v>
      </c>
      <c r="G22" s="40">
        <v>585997.41</v>
      </c>
      <c r="H22" s="45">
        <f t="shared" si="1"/>
        <v>-36726.91000000003</v>
      </c>
      <c r="I22" s="49">
        <v>-6.267418485689216</v>
      </c>
      <c r="J22" s="31">
        <v>722424.93</v>
      </c>
      <c r="K22" s="40">
        <v>837809.75</v>
      </c>
      <c r="L22" s="45">
        <f t="shared" si="2"/>
        <v>-115384.81999999995</v>
      </c>
      <c r="M22" s="53">
        <v>-13.74092626637491</v>
      </c>
    </row>
    <row r="23" spans="1:13" ht="15.75">
      <c r="A23" s="14" t="s">
        <v>59</v>
      </c>
      <c r="B23" s="11">
        <v>271754</v>
      </c>
      <c r="C23" s="19">
        <v>336694</v>
      </c>
      <c r="D23" s="23">
        <f t="shared" si="0"/>
        <v>-64940</v>
      </c>
      <c r="E23" s="34">
        <v>-19.2875429915591</v>
      </c>
      <c r="F23" s="28">
        <v>1285289.9</v>
      </c>
      <c r="G23" s="39">
        <v>1247577.33</v>
      </c>
      <c r="H23" s="44">
        <f t="shared" si="1"/>
        <v>37712.56999999983</v>
      </c>
      <c r="I23" s="48">
        <v>3.022864322165892</v>
      </c>
      <c r="J23" s="28">
        <v>1388899.29</v>
      </c>
      <c r="K23" s="39">
        <v>1369250.91</v>
      </c>
      <c r="L23" s="44">
        <f t="shared" si="2"/>
        <v>19648.38000000012</v>
      </c>
      <c r="M23" s="52">
        <v>1.4349729371368556</v>
      </c>
    </row>
    <row r="24" spans="1:13" ht="31.5">
      <c r="A24" s="14" t="s">
        <v>60</v>
      </c>
      <c r="B24" s="11">
        <v>51756</v>
      </c>
      <c r="C24" s="19">
        <v>75929</v>
      </c>
      <c r="D24" s="23">
        <f t="shared" si="0"/>
        <v>-24173</v>
      </c>
      <c r="E24" s="34">
        <v>-31.83632077335405</v>
      </c>
      <c r="F24" s="27">
        <v>519127.33</v>
      </c>
      <c r="G24" s="38">
        <v>537515.85</v>
      </c>
      <c r="H24" s="44">
        <f t="shared" si="1"/>
        <v>-18388.51999999996</v>
      </c>
      <c r="I24" s="48">
        <v>-3.4210191197152526</v>
      </c>
      <c r="J24" s="27">
        <v>669045.95</v>
      </c>
      <c r="K24" s="38">
        <v>700321.42</v>
      </c>
      <c r="L24" s="44">
        <f t="shared" si="2"/>
        <v>-31275.47000000009</v>
      </c>
      <c r="M24" s="52">
        <v>-4.465873684114944</v>
      </c>
    </row>
    <row r="25" spans="1:13" ht="15.75">
      <c r="A25" s="14" t="s">
        <v>61</v>
      </c>
      <c r="B25" s="11">
        <v>137790</v>
      </c>
      <c r="C25" s="19">
        <v>174391</v>
      </c>
      <c r="D25" s="23">
        <f t="shared" si="0"/>
        <v>-36601</v>
      </c>
      <c r="E25" s="34">
        <v>-20.987895017518113</v>
      </c>
      <c r="F25" s="28">
        <v>549253.64</v>
      </c>
      <c r="G25" s="39">
        <v>554794.21</v>
      </c>
      <c r="H25" s="44">
        <f t="shared" si="1"/>
        <v>-5540.569999999949</v>
      </c>
      <c r="I25" s="48">
        <v>-0.998671200984586</v>
      </c>
      <c r="J25" s="28">
        <v>706480.04</v>
      </c>
      <c r="K25" s="39">
        <v>841306.06</v>
      </c>
      <c r="L25" s="44">
        <f t="shared" si="2"/>
        <v>-134826.02000000002</v>
      </c>
      <c r="M25" s="52">
        <v>-16.02579921984634</v>
      </c>
    </row>
    <row r="26" spans="1:13" ht="15.75">
      <c r="A26" s="14" t="s">
        <v>62</v>
      </c>
      <c r="B26" s="11">
        <v>219677</v>
      </c>
      <c r="C26" s="19">
        <v>349036</v>
      </c>
      <c r="D26" s="23">
        <f t="shared" si="0"/>
        <v>-129359</v>
      </c>
      <c r="E26" s="34">
        <v>-37.0617930528656</v>
      </c>
      <c r="F26" s="28">
        <v>1387520.77</v>
      </c>
      <c r="G26" s="39">
        <v>1279706.86</v>
      </c>
      <c r="H26" s="44">
        <f t="shared" si="1"/>
        <v>107813.90999999992</v>
      </c>
      <c r="I26" s="48">
        <v>8.42489115046237</v>
      </c>
      <c r="J26" s="28">
        <v>1549417.34</v>
      </c>
      <c r="K26" s="39">
        <v>1455437.91</v>
      </c>
      <c r="L26" s="44">
        <f t="shared" si="2"/>
        <v>93979.43000000017</v>
      </c>
      <c r="M26" s="52">
        <v>6.4571239593450045</v>
      </c>
    </row>
    <row r="27" spans="1:13" ht="31.5">
      <c r="A27" s="14" t="s">
        <v>23</v>
      </c>
      <c r="B27" s="11">
        <v>60812</v>
      </c>
      <c r="C27" s="19">
        <v>107442</v>
      </c>
      <c r="D27" s="23">
        <f t="shared" si="0"/>
        <v>-46630</v>
      </c>
      <c r="E27" s="34">
        <v>-43.400160086372175</v>
      </c>
      <c r="F27" s="27">
        <v>1153690.55</v>
      </c>
      <c r="G27" s="38">
        <v>1019954.77</v>
      </c>
      <c r="H27" s="44">
        <f t="shared" si="1"/>
        <v>133735.78000000003</v>
      </c>
      <c r="I27" s="48">
        <v>13.111932404610448</v>
      </c>
      <c r="J27" s="27">
        <v>1470698.39</v>
      </c>
      <c r="K27" s="38">
        <v>1598547.07</v>
      </c>
      <c r="L27" s="44">
        <f t="shared" si="2"/>
        <v>-127848.68000000017</v>
      </c>
      <c r="M27" s="52">
        <v>-7.997805156904148</v>
      </c>
    </row>
    <row r="28" spans="1:13" s="1" customFormat="1" ht="15.75">
      <c r="A28" s="16" t="s">
        <v>24</v>
      </c>
      <c r="B28" s="12">
        <v>1620884</v>
      </c>
      <c r="C28" s="20">
        <v>2396274</v>
      </c>
      <c r="D28" s="24">
        <f t="shared" si="0"/>
        <v>-775390</v>
      </c>
      <c r="E28" s="35">
        <v>-32.358152698731445</v>
      </c>
      <c r="F28" s="30">
        <v>12856047.82</v>
      </c>
      <c r="G28" s="41">
        <v>13181859.09</v>
      </c>
      <c r="H28" s="45">
        <f t="shared" si="1"/>
        <v>-325811.26999999955</v>
      </c>
      <c r="I28" s="49">
        <v>-2.471664032937251</v>
      </c>
      <c r="J28" s="30">
        <v>17081099</v>
      </c>
      <c r="K28" s="41">
        <v>18766895.43</v>
      </c>
      <c r="L28" s="45">
        <f t="shared" si="2"/>
        <v>-1685796.4299999997</v>
      </c>
      <c r="M28" s="53">
        <v>-8.982819967681783</v>
      </c>
    </row>
    <row r="29" spans="1:13" s="1" customFormat="1" ht="31.5">
      <c r="A29" s="16" t="s">
        <v>25</v>
      </c>
      <c r="B29" s="12">
        <v>145243</v>
      </c>
      <c r="C29" s="20">
        <v>220145</v>
      </c>
      <c r="D29" s="24">
        <f t="shared" si="0"/>
        <v>-74902</v>
      </c>
      <c r="E29" s="35">
        <v>-34.023938767630426</v>
      </c>
      <c r="F29" s="31">
        <v>2096984.82</v>
      </c>
      <c r="G29" s="40">
        <v>2243192.81</v>
      </c>
      <c r="H29" s="45">
        <f t="shared" si="1"/>
        <v>-146207.99</v>
      </c>
      <c r="I29" s="49">
        <v>-6.5178521145491715</v>
      </c>
      <c r="J29" s="31">
        <v>2745984.65</v>
      </c>
      <c r="K29" s="40">
        <v>3127737.29</v>
      </c>
      <c r="L29" s="45">
        <f t="shared" si="2"/>
        <v>-381752.64000000013</v>
      </c>
      <c r="M29" s="53">
        <v>-12.205393375605409</v>
      </c>
    </row>
    <row r="30" spans="1:13" s="1" customFormat="1" ht="15.75">
      <c r="A30" s="16" t="s">
        <v>26</v>
      </c>
      <c r="B30" s="12">
        <v>251859</v>
      </c>
      <c r="C30" s="20">
        <v>367052</v>
      </c>
      <c r="D30" s="24">
        <f t="shared" si="0"/>
        <v>-115193</v>
      </c>
      <c r="E30" s="35">
        <v>-31.3832917406798</v>
      </c>
      <c r="F30" s="30">
        <v>2471851.78</v>
      </c>
      <c r="G30" s="41">
        <v>2632288.15</v>
      </c>
      <c r="H30" s="45">
        <f t="shared" si="1"/>
        <v>-160436.3700000001</v>
      </c>
      <c r="I30" s="49">
        <v>-6.094939492091704</v>
      </c>
      <c r="J30" s="30">
        <v>3538563.12</v>
      </c>
      <c r="K30" s="41">
        <v>4003085.08</v>
      </c>
      <c r="L30" s="45">
        <f t="shared" si="2"/>
        <v>-464521.95999999996</v>
      </c>
      <c r="M30" s="53">
        <v>-11.604099106482142</v>
      </c>
    </row>
    <row r="31" spans="1:13" s="1" customFormat="1" ht="15.75">
      <c r="A31" s="16" t="s">
        <v>27</v>
      </c>
      <c r="B31" s="12">
        <v>252012</v>
      </c>
      <c r="C31" s="20">
        <v>423085</v>
      </c>
      <c r="D31" s="24">
        <f t="shared" si="0"/>
        <v>-171073</v>
      </c>
      <c r="E31" s="35">
        <v>-40.43466442913361</v>
      </c>
      <c r="F31" s="31">
        <v>2191651.05</v>
      </c>
      <c r="G31" s="40">
        <v>2435199.91</v>
      </c>
      <c r="H31" s="45">
        <f t="shared" si="1"/>
        <v>-243548.86000000034</v>
      </c>
      <c r="I31" s="49">
        <v>-10.001185487888769</v>
      </c>
      <c r="J31" s="31">
        <v>3349801.41</v>
      </c>
      <c r="K31" s="40">
        <v>3898891.62</v>
      </c>
      <c r="L31" s="45">
        <f t="shared" si="2"/>
        <v>-549090.21</v>
      </c>
      <c r="M31" s="53">
        <v>-14.083238610259189</v>
      </c>
    </row>
    <row r="32" spans="1:13" s="1" customFormat="1" ht="15.75">
      <c r="A32" s="16" t="s">
        <v>28</v>
      </c>
      <c r="B32" s="12">
        <v>691281</v>
      </c>
      <c r="C32" s="20">
        <v>929514</v>
      </c>
      <c r="D32" s="24">
        <f t="shared" si="0"/>
        <v>-238233</v>
      </c>
      <c r="E32" s="35">
        <v>-25.629845273981886</v>
      </c>
      <c r="F32" s="30">
        <v>3554348.85</v>
      </c>
      <c r="G32" s="41">
        <v>3571516.59</v>
      </c>
      <c r="H32" s="45">
        <f t="shared" si="1"/>
        <v>-17167.739999999758</v>
      </c>
      <c r="I32" s="49">
        <v>-0.480684873425151</v>
      </c>
      <c r="J32" s="30">
        <v>4426634.09</v>
      </c>
      <c r="K32" s="41">
        <v>4683196.46</v>
      </c>
      <c r="L32" s="45">
        <f t="shared" si="2"/>
        <v>-256562.3700000001</v>
      </c>
      <c r="M32" s="53">
        <v>-5.47836017966242</v>
      </c>
    </row>
    <row r="33" spans="1:13" s="1" customFormat="1" ht="16.5" thickBot="1">
      <c r="A33" s="17" t="s">
        <v>29</v>
      </c>
      <c r="B33" s="13">
        <v>280489</v>
      </c>
      <c r="C33" s="21">
        <v>456478</v>
      </c>
      <c r="D33" s="25">
        <f t="shared" si="0"/>
        <v>-175989</v>
      </c>
      <c r="E33" s="36">
        <v>-38.553665236878885</v>
      </c>
      <c r="F33" s="32">
        <v>2541211.32</v>
      </c>
      <c r="G33" s="42">
        <v>2299661.63</v>
      </c>
      <c r="H33" s="46">
        <f t="shared" si="1"/>
        <v>241549.68999999994</v>
      </c>
      <c r="I33" s="50">
        <v>10.50370571256607</v>
      </c>
      <c r="J33" s="32">
        <v>3020115.73</v>
      </c>
      <c r="K33" s="42">
        <v>3053984.98</v>
      </c>
      <c r="L33" s="46">
        <f t="shared" si="2"/>
        <v>-33869.25</v>
      </c>
      <c r="M33" s="54">
        <v>-1.1090182244445748</v>
      </c>
    </row>
  </sheetData>
  <sheetProtection/>
  <mergeCells count="10">
    <mergeCell ref="M4:M5"/>
    <mergeCell ref="D4:D5"/>
    <mergeCell ref="H4:H5"/>
    <mergeCell ref="L4:L5"/>
    <mergeCell ref="A4:A5"/>
    <mergeCell ref="B4:C4"/>
    <mergeCell ref="E4:E5"/>
    <mergeCell ref="F4:G4"/>
    <mergeCell ref="I4:I5"/>
    <mergeCell ref="J4:K4"/>
  </mergeCells>
  <printOptions/>
  <pageMargins left="0.75" right="0.75" top="1" bottom="1" header="0.5" footer="0.5"/>
  <pageSetup orientation="portrait" paperSize="10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I19" sqref="I19"/>
    </sheetView>
  </sheetViews>
  <sheetFormatPr defaultColWidth="10.75390625" defaultRowHeight="12.75"/>
  <cols>
    <col min="1" max="16384" width="10.75390625" style="2" customWidth="1"/>
  </cols>
  <sheetData>
    <row r="1" spans="1:10" s="5" customFormat="1" ht="15.75">
      <c r="A1" s="3" t="s">
        <v>0</v>
      </c>
      <c r="B1" s="3"/>
      <c r="C1" s="3"/>
      <c r="D1" s="3"/>
      <c r="E1" s="3"/>
      <c r="F1" s="3"/>
      <c r="G1" s="3"/>
      <c r="H1" s="3"/>
      <c r="I1" s="4"/>
      <c r="J1" s="4"/>
    </row>
    <row r="2" ht="16.5" thickBot="1"/>
    <row r="3" spans="1:13" ht="12.75" customHeight="1">
      <c r="A3" s="212" t="s">
        <v>122</v>
      </c>
      <c r="B3" s="208" t="s">
        <v>123</v>
      </c>
      <c r="C3" s="209"/>
      <c r="D3" s="204" t="s">
        <v>124</v>
      </c>
      <c r="E3" s="204" t="s">
        <v>161</v>
      </c>
      <c r="F3" s="208" t="s">
        <v>162</v>
      </c>
      <c r="G3" s="209"/>
      <c r="H3" s="204" t="s">
        <v>125</v>
      </c>
      <c r="I3" s="204" t="s">
        <v>161</v>
      </c>
      <c r="J3" s="208" t="s">
        <v>30</v>
      </c>
      <c r="K3" s="209"/>
      <c r="L3" s="204" t="s">
        <v>124</v>
      </c>
      <c r="M3" s="204" t="s">
        <v>31</v>
      </c>
    </row>
    <row r="4" spans="1:13" ht="16.5" thickBot="1">
      <c r="A4" s="213"/>
      <c r="B4" s="6">
        <v>2010</v>
      </c>
      <c r="C4" s="7">
        <v>2000</v>
      </c>
      <c r="D4" s="205"/>
      <c r="E4" s="205"/>
      <c r="F4" s="6">
        <v>2010</v>
      </c>
      <c r="G4" s="7">
        <v>2000</v>
      </c>
      <c r="H4" s="205"/>
      <c r="I4" s="205"/>
      <c r="J4" s="6">
        <v>2010</v>
      </c>
      <c r="K4" s="7">
        <v>2000</v>
      </c>
      <c r="L4" s="205"/>
      <c r="M4" s="205"/>
    </row>
    <row r="5" spans="1:13" ht="15.75">
      <c r="A5" s="8" t="s">
        <v>64</v>
      </c>
      <c r="B5" s="92">
        <v>23692</v>
      </c>
      <c r="C5" s="93">
        <v>37469</v>
      </c>
      <c r="D5" s="94">
        <f>B5-C5</f>
        <v>-13777</v>
      </c>
      <c r="E5" s="95">
        <f aca="true" t="shared" si="0" ref="E5:E10">D5/C5*100</f>
        <v>-36.76906242493795</v>
      </c>
      <c r="F5" s="92">
        <v>107359.93</v>
      </c>
      <c r="G5" s="93">
        <v>106860.72999999995</v>
      </c>
      <c r="H5" s="93">
        <f>F5-G5</f>
        <v>499.20000000004075</v>
      </c>
      <c r="I5" s="95">
        <f aca="true" t="shared" si="1" ref="I5:I10">H5/G5*100</f>
        <v>0.46715009339730407</v>
      </c>
      <c r="J5" s="92">
        <v>130388.29</v>
      </c>
      <c r="K5" s="93">
        <v>144175.8999999999</v>
      </c>
      <c r="L5" s="96">
        <f>J5-K5</f>
        <v>-13787.609999999913</v>
      </c>
      <c r="M5" s="97">
        <f aca="true" t="shared" si="2" ref="M5:M10">L5/K5*100</f>
        <v>-9.563047638336172</v>
      </c>
    </row>
    <row r="6" spans="1:13" ht="15.75">
      <c r="A6" s="9" t="s">
        <v>65</v>
      </c>
      <c r="B6" s="98">
        <v>24259</v>
      </c>
      <c r="C6" s="99">
        <v>31410</v>
      </c>
      <c r="D6" s="100">
        <f>B6-C6</f>
        <v>-7151</v>
      </c>
      <c r="E6" s="101">
        <f t="shared" si="0"/>
        <v>-22.76663482967208</v>
      </c>
      <c r="F6" s="76">
        <v>108420.49</v>
      </c>
      <c r="G6" s="102">
        <v>111887.30999999991</v>
      </c>
      <c r="H6" s="99">
        <f>F6-G6</f>
        <v>-3466.819999999905</v>
      </c>
      <c r="I6" s="101">
        <f t="shared" si="1"/>
        <v>-3.0984925815089377</v>
      </c>
      <c r="J6" s="76">
        <v>129486.2</v>
      </c>
      <c r="K6" s="102">
        <v>137764.58</v>
      </c>
      <c r="L6" s="102">
        <f>J6-K6</f>
        <v>-8278.37999999999</v>
      </c>
      <c r="M6" s="97">
        <f t="shared" si="2"/>
        <v>-6.009077224348951</v>
      </c>
    </row>
    <row r="7" spans="1:13" ht="15.75">
      <c r="A7" s="9" t="s">
        <v>66</v>
      </c>
      <c r="B7" s="76">
        <v>14311</v>
      </c>
      <c r="C7" s="102">
        <v>41954</v>
      </c>
      <c r="D7" s="100">
        <f>B7-C7</f>
        <v>-27643</v>
      </c>
      <c r="E7" s="101">
        <f t="shared" si="0"/>
        <v>-65.88883062401678</v>
      </c>
      <c r="F7" s="76">
        <v>23088.8</v>
      </c>
      <c r="G7" s="102">
        <v>34943.290000000015</v>
      </c>
      <c r="H7" s="99">
        <f>F7-G7</f>
        <v>-11854.490000000016</v>
      </c>
      <c r="I7" s="101">
        <f t="shared" si="1"/>
        <v>-33.9249395234393</v>
      </c>
      <c r="J7" s="76">
        <v>26091.92</v>
      </c>
      <c r="K7" s="102">
        <v>41690.790000000045</v>
      </c>
      <c r="L7" s="102">
        <f>J7-K7</f>
        <v>-15598.870000000046</v>
      </c>
      <c r="M7" s="97">
        <f t="shared" si="2"/>
        <v>-37.41562584925838</v>
      </c>
    </row>
    <row r="8" spans="1:13" ht="15.75">
      <c r="A8" s="9" t="s">
        <v>67</v>
      </c>
      <c r="B8" s="76">
        <v>25862</v>
      </c>
      <c r="C8" s="102">
        <v>46102</v>
      </c>
      <c r="D8" s="100">
        <f>B8-C8</f>
        <v>-20240</v>
      </c>
      <c r="E8" s="101">
        <f t="shared" si="0"/>
        <v>-43.90265064422368</v>
      </c>
      <c r="F8" s="76">
        <v>124617.16</v>
      </c>
      <c r="G8" s="102">
        <v>139831.40999999992</v>
      </c>
      <c r="H8" s="99">
        <f>F8-G8</f>
        <v>-15214.249999999913</v>
      </c>
      <c r="I8" s="101">
        <f t="shared" si="1"/>
        <v>-10.88042379033432</v>
      </c>
      <c r="J8" s="76">
        <v>150584.63</v>
      </c>
      <c r="K8" s="102">
        <v>187738.65999999992</v>
      </c>
      <c r="L8" s="102">
        <f>J8-K8</f>
        <v>-37154.02999999991</v>
      </c>
      <c r="M8" s="97">
        <f t="shared" si="2"/>
        <v>-19.790292526856177</v>
      </c>
    </row>
    <row r="9" spans="1:13" ht="16.5" thickBot="1">
      <c r="A9" s="9" t="s">
        <v>68</v>
      </c>
      <c r="B9" s="76">
        <v>48748</v>
      </c>
      <c r="C9" s="102">
        <v>77400</v>
      </c>
      <c r="D9" s="100">
        <f>B9-C9</f>
        <v>-28652</v>
      </c>
      <c r="E9" s="101">
        <f t="shared" si="0"/>
        <v>-37.01808785529716</v>
      </c>
      <c r="F9" s="76">
        <v>185784.1</v>
      </c>
      <c r="G9" s="102">
        <v>192474.66999999995</v>
      </c>
      <c r="H9" s="99">
        <f>F9-G9</f>
        <v>-6690.569999999949</v>
      </c>
      <c r="I9" s="101">
        <f t="shared" si="1"/>
        <v>-3.4760781769361913</v>
      </c>
      <c r="J9" s="76">
        <v>285873.89</v>
      </c>
      <c r="K9" s="102">
        <v>326439.82000000007</v>
      </c>
      <c r="L9" s="102">
        <f>J9-K9</f>
        <v>-40565.93000000005</v>
      </c>
      <c r="M9" s="97">
        <f t="shared" si="2"/>
        <v>-12.426771341805066</v>
      </c>
    </row>
    <row r="10" spans="1:13" s="5" customFormat="1" ht="16.5" thickBot="1">
      <c r="A10" s="168" t="s">
        <v>69</v>
      </c>
      <c r="B10" s="181">
        <f>SUM(B5:B9)</f>
        <v>136872</v>
      </c>
      <c r="C10" s="180">
        <f>SUM(C5:C9)</f>
        <v>234335</v>
      </c>
      <c r="D10" s="182">
        <f>SUM(D5:D9)</f>
        <v>-97463</v>
      </c>
      <c r="E10" s="192">
        <f t="shared" si="0"/>
        <v>-41.59131158384364</v>
      </c>
      <c r="F10" s="181">
        <f>SUM(F5:F9)</f>
        <v>549270.48</v>
      </c>
      <c r="G10" s="180">
        <f>SUM(G5:G9)</f>
        <v>585997.4099999997</v>
      </c>
      <c r="H10" s="180">
        <f>SUM(H5:H9)</f>
        <v>-36726.929999999746</v>
      </c>
      <c r="I10" s="192">
        <f t="shared" si="1"/>
        <v>-6.267421898673539</v>
      </c>
      <c r="J10" s="181">
        <f>SUM(J5:J9)</f>
        <v>722424.9299999999</v>
      </c>
      <c r="K10" s="180">
        <f>SUM(K5:K9)</f>
        <v>837809.7499999999</v>
      </c>
      <c r="L10" s="180">
        <f>SUM(L5:L9)</f>
        <v>-115384.81999999992</v>
      </c>
      <c r="M10" s="192">
        <f t="shared" si="2"/>
        <v>-13.772198282485961</v>
      </c>
    </row>
  </sheetData>
  <sheetProtection/>
  <mergeCells count="10">
    <mergeCell ref="A3:A4"/>
    <mergeCell ref="L3:L4"/>
    <mergeCell ref="M3:M4"/>
    <mergeCell ref="B3:C3"/>
    <mergeCell ref="D3:D4"/>
    <mergeCell ref="E3:E4"/>
    <mergeCell ref="F3:G3"/>
    <mergeCell ref="H3:H4"/>
    <mergeCell ref="I3:I4"/>
    <mergeCell ref="J3:K3"/>
  </mergeCells>
  <printOptions/>
  <pageMargins left="0.75" right="0.75" top="1" bottom="1" header="0.5" footer="0.5"/>
  <pageSetup orientation="portrait" paperSize="10"/>
  <ignoredErrors>
    <ignoredError sqref="B10 C10:D10 F10:H10 J10:K10" formulaRange="1"/>
    <ignoredError sqref="E10 I10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9.875" style="0" customWidth="1"/>
    <col min="2" max="2" width="7.625" style="0" customWidth="1"/>
    <col min="3" max="3" width="6.375" style="0" customWidth="1"/>
    <col min="4" max="4" width="6.75390625" style="0" customWidth="1"/>
    <col min="5" max="5" width="6.125" style="0" customWidth="1"/>
    <col min="6" max="6" width="6.375" style="0" customWidth="1"/>
    <col min="7" max="7" width="9.125" style="0" customWidth="1"/>
    <col min="8" max="16384" width="11.00390625" style="0" customWidth="1"/>
  </cols>
  <sheetData>
    <row r="1" s="3" customFormat="1" ht="15.75">
      <c r="A1" s="3" t="s">
        <v>135</v>
      </c>
    </row>
    <row r="2" s="2" customFormat="1" ht="16.5" thickBot="1"/>
    <row r="3" spans="1:7" s="2" customFormat="1" ht="15" customHeight="1">
      <c r="A3" s="212" t="s">
        <v>152</v>
      </c>
      <c r="B3" s="208" t="s">
        <v>126</v>
      </c>
      <c r="C3" s="209"/>
      <c r="D3" s="214" t="s">
        <v>151</v>
      </c>
      <c r="E3" s="208" t="s">
        <v>127</v>
      </c>
      <c r="F3" s="209"/>
      <c r="G3" s="214" t="s">
        <v>151</v>
      </c>
    </row>
    <row r="4" spans="1:7" s="2" customFormat="1" ht="16.5" thickBot="1">
      <c r="A4" s="213"/>
      <c r="B4" s="6">
        <v>2010</v>
      </c>
      <c r="C4" s="7">
        <v>2000</v>
      </c>
      <c r="D4" s="215"/>
      <c r="E4" s="6">
        <v>2010</v>
      </c>
      <c r="F4" s="7">
        <v>2000</v>
      </c>
      <c r="G4" s="215"/>
    </row>
    <row r="5" spans="1:7" s="2" customFormat="1" ht="15.75">
      <c r="A5" s="55" t="s">
        <v>64</v>
      </c>
      <c r="B5" s="109">
        <v>4.531484467330745</v>
      </c>
      <c r="C5" s="110">
        <v>2.851977101070217</v>
      </c>
      <c r="D5" s="111">
        <f>+(B5-C5+D1)/C5*100</f>
        <v>58.88923040897788</v>
      </c>
      <c r="E5" s="109">
        <v>5.47</v>
      </c>
      <c r="F5" s="110">
        <v>3.84</v>
      </c>
      <c r="G5" s="111">
        <f aca="true" t="shared" si="0" ref="G5:G10">+(E5-F5)/F5*100</f>
        <v>42.447916666666664</v>
      </c>
    </row>
    <row r="6" spans="1:7" s="2" customFormat="1" ht="15.75">
      <c r="A6" s="56" t="s">
        <v>65</v>
      </c>
      <c r="B6" s="112">
        <v>4.469289335916567</v>
      </c>
      <c r="C6" s="113">
        <v>3.5621556829035312</v>
      </c>
      <c r="D6" s="114">
        <f>+(B6-C6)/C6*100</f>
        <v>25.465862072418656</v>
      </c>
      <c r="E6" s="112">
        <v>5.34</v>
      </c>
      <c r="F6" s="113">
        <v>4.38</v>
      </c>
      <c r="G6" s="114">
        <f t="shared" si="0"/>
        <v>21.91780821917808</v>
      </c>
    </row>
    <row r="7" spans="1:7" s="2" customFormat="1" ht="15.75">
      <c r="A7" s="56" t="s">
        <v>66</v>
      </c>
      <c r="B7" s="112">
        <v>1.6133603521766473</v>
      </c>
      <c r="C7" s="113">
        <v>0.8328953139152409</v>
      </c>
      <c r="D7" s="114">
        <f>+(B7-C7)/C7*100</f>
        <v>93.7050581534224</v>
      </c>
      <c r="E7" s="112">
        <v>1.81</v>
      </c>
      <c r="F7" s="113">
        <v>0.99</v>
      </c>
      <c r="G7" s="114">
        <f t="shared" si="0"/>
        <v>82.82828282828284</v>
      </c>
    </row>
    <row r="8" spans="1:7" s="2" customFormat="1" ht="15.75">
      <c r="A8" s="56" t="s">
        <v>67</v>
      </c>
      <c r="B8" s="112">
        <v>4.818543036114763</v>
      </c>
      <c r="C8" s="113">
        <v>3.0330877185371548</v>
      </c>
      <c r="D8" s="114">
        <f>+(B8-C8)/C8*100</f>
        <v>58.86593080264508</v>
      </c>
      <c r="E8" s="112">
        <v>5.92</v>
      </c>
      <c r="F8" s="113">
        <v>4.05</v>
      </c>
      <c r="G8" s="114">
        <f t="shared" si="0"/>
        <v>46.17283950617285</v>
      </c>
    </row>
    <row r="9" spans="1:7" s="2" customFormat="1" ht="16.5" thickBot="1">
      <c r="A9" s="57" t="s">
        <v>68</v>
      </c>
      <c r="B9" s="115">
        <v>3.8111122507590056</v>
      </c>
      <c r="C9" s="116">
        <v>2.4867528423772605</v>
      </c>
      <c r="D9" s="117">
        <f>+(B9-C9)/C9*100</f>
        <v>53.256575636028934</v>
      </c>
      <c r="E9" s="115">
        <v>5.86</v>
      </c>
      <c r="F9" s="116">
        <v>4.21</v>
      </c>
      <c r="G9" s="117">
        <f t="shared" si="0"/>
        <v>39.192399049881246</v>
      </c>
    </row>
    <row r="10" spans="1:7" s="2" customFormat="1" ht="16.5" thickBot="1">
      <c r="A10" s="186" t="s">
        <v>69</v>
      </c>
      <c r="B10" s="187">
        <v>4.013022970366474</v>
      </c>
      <c r="C10" s="188">
        <v>2.5006823991294502</v>
      </c>
      <c r="D10" s="189">
        <f>+(B10-C10)/C10*100</f>
        <v>60.47711503721972</v>
      </c>
      <c r="E10" s="190">
        <v>5.29</v>
      </c>
      <c r="F10" s="191">
        <v>3.57</v>
      </c>
      <c r="G10" s="189">
        <f t="shared" si="0"/>
        <v>48.17927170868348</v>
      </c>
    </row>
  </sheetData>
  <sheetProtection/>
  <mergeCells count="5">
    <mergeCell ref="G3:G4"/>
    <mergeCell ref="B3:C3"/>
    <mergeCell ref="E3:F3"/>
    <mergeCell ref="A3:A4"/>
    <mergeCell ref="D3:D4"/>
  </mergeCells>
  <printOptions/>
  <pageMargins left="0.75" right="0.75" top="1" bottom="1" header="0.5" footer="0.5"/>
  <pageSetup orientation="portrait" paperSize="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P1">
      <selection activeCell="T25" sqref="T25"/>
    </sheetView>
  </sheetViews>
  <sheetFormatPr defaultColWidth="10.75390625" defaultRowHeight="12.75"/>
  <cols>
    <col min="1" max="16384" width="10.75390625" style="2" customWidth="1"/>
  </cols>
  <sheetData>
    <row r="1" spans="1:13" s="3" customFormat="1" ht="15.75">
      <c r="A1" s="77" t="s">
        <v>132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ht="16.5" thickBot="1"/>
    <row r="3" spans="1:21" ht="15.75">
      <c r="A3" s="206" t="s">
        <v>63</v>
      </c>
      <c r="B3" s="217" t="s">
        <v>81</v>
      </c>
      <c r="C3" s="218"/>
      <c r="D3" s="219" t="s">
        <v>81</v>
      </c>
      <c r="E3" s="204"/>
      <c r="F3" s="219" t="s">
        <v>1</v>
      </c>
      <c r="G3" s="218"/>
      <c r="H3" s="219" t="s">
        <v>1</v>
      </c>
      <c r="I3" s="204"/>
      <c r="J3" s="219" t="s">
        <v>153</v>
      </c>
      <c r="K3" s="218"/>
      <c r="L3" s="219" t="s">
        <v>153</v>
      </c>
      <c r="M3" s="204"/>
      <c r="N3" s="220" t="s">
        <v>154</v>
      </c>
      <c r="O3" s="208"/>
      <c r="P3" s="220" t="s">
        <v>154</v>
      </c>
      <c r="Q3" s="221"/>
      <c r="R3" s="220" t="s">
        <v>155</v>
      </c>
      <c r="S3" s="208"/>
      <c r="T3" s="220" t="s">
        <v>155</v>
      </c>
      <c r="U3" s="221"/>
    </row>
    <row r="4" spans="1:21" ht="15.75">
      <c r="A4" s="216"/>
      <c r="B4" s="64" t="s">
        <v>156</v>
      </c>
      <c r="C4" s="61" t="s">
        <v>156</v>
      </c>
      <c r="D4" s="62" t="s">
        <v>157</v>
      </c>
      <c r="E4" s="63" t="s">
        <v>157</v>
      </c>
      <c r="F4" s="62" t="s">
        <v>156</v>
      </c>
      <c r="G4" s="61" t="s">
        <v>156</v>
      </c>
      <c r="H4" s="62" t="s">
        <v>157</v>
      </c>
      <c r="I4" s="63" t="s">
        <v>157</v>
      </c>
      <c r="J4" s="62" t="s">
        <v>156</v>
      </c>
      <c r="K4" s="61" t="s">
        <v>156</v>
      </c>
      <c r="L4" s="62" t="s">
        <v>157</v>
      </c>
      <c r="M4" s="63" t="s">
        <v>157</v>
      </c>
      <c r="N4" s="62" t="s">
        <v>156</v>
      </c>
      <c r="O4" s="61" t="s">
        <v>156</v>
      </c>
      <c r="P4" s="62" t="s">
        <v>157</v>
      </c>
      <c r="Q4" s="63" t="s">
        <v>157</v>
      </c>
      <c r="R4" s="62" t="s">
        <v>156</v>
      </c>
      <c r="S4" s="61" t="s">
        <v>156</v>
      </c>
      <c r="T4" s="62" t="s">
        <v>157</v>
      </c>
      <c r="U4" s="63" t="s">
        <v>157</v>
      </c>
    </row>
    <row r="5" spans="1:21" ht="16.5" thickBot="1">
      <c r="A5" s="207"/>
      <c r="B5" s="65">
        <v>2010</v>
      </c>
      <c r="C5" s="66">
        <v>2000</v>
      </c>
      <c r="D5" s="67">
        <v>2010</v>
      </c>
      <c r="E5" s="68">
        <v>2000</v>
      </c>
      <c r="F5" s="67">
        <v>2010</v>
      </c>
      <c r="G5" s="66">
        <v>2000</v>
      </c>
      <c r="H5" s="67">
        <v>2010</v>
      </c>
      <c r="I5" s="68">
        <v>2000</v>
      </c>
      <c r="J5" s="67">
        <v>2010</v>
      </c>
      <c r="K5" s="66">
        <v>2000</v>
      </c>
      <c r="L5" s="67">
        <v>2010</v>
      </c>
      <c r="M5" s="68">
        <v>2000</v>
      </c>
      <c r="N5" s="69">
        <v>2010</v>
      </c>
      <c r="O5" s="70">
        <v>2000</v>
      </c>
      <c r="P5" s="69">
        <v>2010</v>
      </c>
      <c r="Q5" s="71">
        <v>2000</v>
      </c>
      <c r="R5" s="69">
        <v>2010</v>
      </c>
      <c r="S5" s="70">
        <v>2000</v>
      </c>
      <c r="T5" s="69">
        <v>2010</v>
      </c>
      <c r="U5" s="71">
        <v>2000</v>
      </c>
    </row>
    <row r="6" spans="1:21" ht="15.75">
      <c r="A6" s="9" t="s">
        <v>64</v>
      </c>
      <c r="B6" s="72">
        <v>13672</v>
      </c>
      <c r="C6" s="73">
        <v>23588</v>
      </c>
      <c r="D6" s="74">
        <v>60859.83</v>
      </c>
      <c r="E6" s="75">
        <v>56385.37</v>
      </c>
      <c r="F6" s="76">
        <v>16010</v>
      </c>
      <c r="G6" s="73">
        <v>24236</v>
      </c>
      <c r="H6" s="74">
        <v>32168.06</v>
      </c>
      <c r="I6" s="75">
        <v>30739.55</v>
      </c>
      <c r="J6" s="76">
        <v>4898</v>
      </c>
      <c r="K6" s="73">
        <v>9715</v>
      </c>
      <c r="L6" s="74">
        <v>2076.32</v>
      </c>
      <c r="M6" s="75">
        <v>3233.6</v>
      </c>
      <c r="N6" s="76">
        <v>4282</v>
      </c>
      <c r="O6" s="73">
        <v>6493</v>
      </c>
      <c r="P6" s="74">
        <v>318.03</v>
      </c>
      <c r="Q6" s="75">
        <v>466.7</v>
      </c>
      <c r="R6" s="76">
        <v>1339</v>
      </c>
      <c r="S6" s="73">
        <v>3489</v>
      </c>
      <c r="T6" s="74">
        <v>14014.01</v>
      </c>
      <c r="U6" s="75">
        <v>19269.11</v>
      </c>
    </row>
    <row r="7" spans="1:21" ht="15.75">
      <c r="A7" s="9" t="s">
        <v>65</v>
      </c>
      <c r="B7" s="72">
        <v>13567</v>
      </c>
      <c r="C7" s="73">
        <v>19095</v>
      </c>
      <c r="D7" s="74">
        <v>70807.37</v>
      </c>
      <c r="E7" s="75">
        <v>75190.43</v>
      </c>
      <c r="F7" s="76">
        <v>20959</v>
      </c>
      <c r="G7" s="73">
        <v>27073</v>
      </c>
      <c r="H7" s="74">
        <v>24092.89</v>
      </c>
      <c r="I7" s="75">
        <v>24468.63</v>
      </c>
      <c r="J7" s="76">
        <v>11398</v>
      </c>
      <c r="K7" s="73">
        <v>19168</v>
      </c>
      <c r="L7" s="74">
        <v>10527.28</v>
      </c>
      <c r="M7" s="75">
        <v>10814.73</v>
      </c>
      <c r="N7" s="76">
        <v>9562</v>
      </c>
      <c r="O7" s="73">
        <v>15798</v>
      </c>
      <c r="P7" s="74">
        <v>790.73</v>
      </c>
      <c r="Q7" s="75">
        <v>1079.53</v>
      </c>
      <c r="R7" s="76">
        <v>2827</v>
      </c>
      <c r="S7" s="73">
        <v>3530</v>
      </c>
      <c r="T7" s="74">
        <v>12729.5</v>
      </c>
      <c r="U7" s="75">
        <v>11148.72</v>
      </c>
    </row>
    <row r="8" spans="1:21" ht="15.75">
      <c r="A8" s="9" t="s">
        <v>66</v>
      </c>
      <c r="B8" s="72">
        <v>5852</v>
      </c>
      <c r="C8" s="73">
        <v>21909</v>
      </c>
      <c r="D8" s="74">
        <v>8379.27</v>
      </c>
      <c r="E8" s="75">
        <v>12644.46</v>
      </c>
      <c r="F8" s="76">
        <v>10366</v>
      </c>
      <c r="G8" s="73">
        <v>29767</v>
      </c>
      <c r="H8" s="74">
        <v>14167.65</v>
      </c>
      <c r="I8" s="75">
        <v>21738.16</v>
      </c>
      <c r="J8" s="76">
        <v>3075</v>
      </c>
      <c r="K8" s="73">
        <v>9169</v>
      </c>
      <c r="L8" s="74">
        <v>1619.04</v>
      </c>
      <c r="M8" s="75">
        <v>2178.6</v>
      </c>
      <c r="N8" s="76">
        <v>2833</v>
      </c>
      <c r="O8" s="73">
        <v>7571</v>
      </c>
      <c r="P8" s="74">
        <v>187.74</v>
      </c>
      <c r="Q8" s="75">
        <v>353.16</v>
      </c>
      <c r="R8" s="76">
        <v>142</v>
      </c>
      <c r="S8" s="73">
        <v>243</v>
      </c>
      <c r="T8" s="74">
        <v>354.14</v>
      </c>
      <c r="U8" s="75">
        <v>207.51</v>
      </c>
    </row>
    <row r="9" spans="1:21" ht="15.75">
      <c r="A9" s="9" t="s">
        <v>67</v>
      </c>
      <c r="B9" s="72">
        <v>15575</v>
      </c>
      <c r="C9" s="73">
        <v>29881</v>
      </c>
      <c r="D9" s="74">
        <v>80646.62</v>
      </c>
      <c r="E9" s="75">
        <v>90602.48</v>
      </c>
      <c r="F9" s="76">
        <v>20910</v>
      </c>
      <c r="G9" s="73">
        <v>38097</v>
      </c>
      <c r="H9" s="74">
        <v>27544</v>
      </c>
      <c r="I9" s="75">
        <v>32371.11</v>
      </c>
      <c r="J9" s="76">
        <v>10550</v>
      </c>
      <c r="K9" s="73">
        <v>22506</v>
      </c>
      <c r="L9" s="74">
        <v>5733.97</v>
      </c>
      <c r="M9" s="75">
        <v>6955.17</v>
      </c>
      <c r="N9" s="76">
        <v>9369</v>
      </c>
      <c r="O9" s="73">
        <v>18837</v>
      </c>
      <c r="P9" s="74">
        <v>814.05</v>
      </c>
      <c r="Q9" s="75">
        <v>1147.88</v>
      </c>
      <c r="R9" s="76">
        <v>3247</v>
      </c>
      <c r="S9" s="73">
        <v>5604</v>
      </c>
      <c r="T9" s="74">
        <v>15612.49</v>
      </c>
      <c r="U9" s="75">
        <v>15709.94</v>
      </c>
    </row>
    <row r="10" spans="1:21" ht="16.5" thickBot="1">
      <c r="A10" s="9" t="s">
        <v>68</v>
      </c>
      <c r="B10" s="72">
        <v>19868</v>
      </c>
      <c r="C10" s="73">
        <v>41962</v>
      </c>
      <c r="D10" s="74">
        <v>47145.56</v>
      </c>
      <c r="E10" s="75">
        <v>56429.42</v>
      </c>
      <c r="F10" s="76">
        <v>42268</v>
      </c>
      <c r="G10" s="73">
        <v>62511</v>
      </c>
      <c r="H10" s="74">
        <v>59513.55</v>
      </c>
      <c r="I10" s="75">
        <v>67175.72</v>
      </c>
      <c r="J10" s="76">
        <v>11744</v>
      </c>
      <c r="K10" s="73">
        <v>25527</v>
      </c>
      <c r="L10" s="74">
        <v>3324.83</v>
      </c>
      <c r="M10" s="75">
        <v>6082.24</v>
      </c>
      <c r="N10" s="76">
        <v>18380</v>
      </c>
      <c r="O10" s="73">
        <v>27046</v>
      </c>
      <c r="P10" s="74">
        <v>1401.02</v>
      </c>
      <c r="Q10" s="75">
        <v>1871.65</v>
      </c>
      <c r="R10" s="76">
        <v>7289</v>
      </c>
      <c r="S10" s="73">
        <v>11834</v>
      </c>
      <c r="T10" s="74">
        <v>77723.96999999999</v>
      </c>
      <c r="U10" s="75">
        <v>66997.88</v>
      </c>
    </row>
    <row r="11" spans="1:21" s="5" customFormat="1" ht="16.5" thickBot="1">
      <c r="A11" s="168" t="s">
        <v>69</v>
      </c>
      <c r="B11" s="179">
        <v>68534</v>
      </c>
      <c r="C11" s="183">
        <v>136435</v>
      </c>
      <c r="D11" s="184">
        <v>267838.65</v>
      </c>
      <c r="E11" s="185">
        <v>291252.16</v>
      </c>
      <c r="F11" s="181">
        <v>110513</v>
      </c>
      <c r="G11" s="183">
        <v>181684</v>
      </c>
      <c r="H11" s="184">
        <v>157486.15</v>
      </c>
      <c r="I11" s="185">
        <v>176493.17</v>
      </c>
      <c r="J11" s="181">
        <v>41665</v>
      </c>
      <c r="K11" s="183">
        <v>86085</v>
      </c>
      <c r="L11" s="184">
        <v>23281.44</v>
      </c>
      <c r="M11" s="185">
        <v>29264.34</v>
      </c>
      <c r="N11" s="181">
        <v>44426</v>
      </c>
      <c r="O11" s="183">
        <v>75745</v>
      </c>
      <c r="P11" s="184">
        <v>3511.57</v>
      </c>
      <c r="Q11" s="185">
        <v>4918.92</v>
      </c>
      <c r="R11" s="181">
        <v>14844</v>
      </c>
      <c r="S11" s="183">
        <v>24700</v>
      </c>
      <c r="T11" s="184">
        <v>120434.11</v>
      </c>
      <c r="U11" s="185">
        <v>113333.16</v>
      </c>
    </row>
    <row r="13" spans="18:20" ht="15.75">
      <c r="R13" s="126"/>
      <c r="T13" s="193"/>
    </row>
    <row r="15" spans="1:12" ht="15.75">
      <c r="A15"/>
      <c r="L15" s="126"/>
    </row>
    <row r="16" ht="15.75">
      <c r="A16"/>
    </row>
    <row r="17" ht="15.75">
      <c r="A17"/>
    </row>
    <row r="18" ht="15.75">
      <c r="A18"/>
    </row>
    <row r="19" ht="15.75">
      <c r="A19"/>
    </row>
  </sheetData>
  <sheetProtection/>
  <mergeCells count="11">
    <mergeCell ref="L3:M3"/>
    <mergeCell ref="N3:O3"/>
    <mergeCell ref="P3:Q3"/>
    <mergeCell ref="R3:S3"/>
    <mergeCell ref="T3:U3"/>
    <mergeCell ref="A3:A5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2"/>
  <sheetViews>
    <sheetView zoomScalePageLayoutView="0" workbookViewId="0" topLeftCell="A1">
      <selection activeCell="D23" sqref="D23:D24"/>
    </sheetView>
  </sheetViews>
  <sheetFormatPr defaultColWidth="10.75390625" defaultRowHeight="12.75"/>
  <cols>
    <col min="1" max="1" width="8.875" style="2" customWidth="1"/>
    <col min="2" max="2" width="10.00390625" style="2" customWidth="1"/>
    <col min="3" max="3" width="9.875" style="2" customWidth="1"/>
    <col min="4" max="4" width="9.625" style="2" customWidth="1"/>
    <col min="5" max="5" width="9.125" style="2" customWidth="1"/>
    <col min="6" max="6" width="8.375" style="2" customWidth="1"/>
    <col min="7" max="7" width="8.875" style="2" customWidth="1"/>
    <col min="8" max="8" width="9.00390625" style="2" customWidth="1"/>
    <col min="9" max="9" width="8.125" style="2" customWidth="1"/>
    <col min="10" max="10" width="8.375" style="2" customWidth="1"/>
    <col min="11" max="11" width="8.25390625" style="2" customWidth="1"/>
    <col min="12" max="12" width="8.375" style="2" customWidth="1"/>
    <col min="13" max="13" width="8.875" style="2" customWidth="1"/>
    <col min="14" max="14" width="8.25390625" style="2" customWidth="1"/>
    <col min="15" max="15" width="6.875" style="2" customWidth="1"/>
    <col min="16" max="16" width="8.25390625" style="2" customWidth="1"/>
    <col min="17" max="17" width="8.125" style="2" customWidth="1"/>
    <col min="18" max="18" width="8.25390625" style="2" customWidth="1"/>
    <col min="19" max="19" width="8.00390625" style="2" customWidth="1"/>
    <col min="20" max="20" width="8.125" style="2" customWidth="1"/>
    <col min="21" max="21" width="8.375" style="2" customWidth="1"/>
    <col min="22" max="23" width="8.625" style="2" customWidth="1"/>
    <col min="24" max="24" width="8.00390625" style="2" customWidth="1"/>
    <col min="25" max="25" width="8.125" style="2" customWidth="1"/>
    <col min="26" max="26" width="8.25390625" style="2" customWidth="1"/>
    <col min="27" max="27" width="7.25390625" style="2" customWidth="1"/>
    <col min="28" max="28" width="8.625" style="2" customWidth="1"/>
    <col min="29" max="29" width="8.875" style="2" customWidth="1"/>
    <col min="30" max="30" width="9.75390625" style="2" customWidth="1"/>
    <col min="31" max="31" width="8.25390625" style="2" customWidth="1"/>
    <col min="32" max="33" width="8.00390625" style="2" customWidth="1"/>
    <col min="34" max="34" width="8.875" style="2" customWidth="1"/>
    <col min="35" max="35" width="8.75390625" style="2" customWidth="1"/>
    <col min="36" max="16384" width="10.75390625" style="2" customWidth="1"/>
  </cols>
  <sheetData>
    <row r="1" s="3" customFormat="1" ht="15.75" customHeight="1">
      <c r="A1" s="3" t="s">
        <v>47</v>
      </c>
    </row>
    <row r="2" ht="16.5" thickBot="1"/>
    <row r="3" spans="1:35" ht="15.75">
      <c r="A3" s="222" t="s">
        <v>95</v>
      </c>
      <c r="B3" s="222" t="s">
        <v>2</v>
      </c>
      <c r="C3" s="225" t="s">
        <v>144</v>
      </c>
      <c r="D3" s="228" t="s">
        <v>3</v>
      </c>
      <c r="E3" s="231" t="s">
        <v>4</v>
      </c>
      <c r="F3" s="228" t="s">
        <v>96</v>
      </c>
      <c r="G3" s="231" t="s">
        <v>97</v>
      </c>
      <c r="H3" s="228" t="s">
        <v>35</v>
      </c>
      <c r="I3" s="231" t="s">
        <v>36</v>
      </c>
      <c r="J3" s="228" t="s">
        <v>37</v>
      </c>
      <c r="K3" s="231" t="s">
        <v>38</v>
      </c>
      <c r="L3" s="228" t="s">
        <v>5</v>
      </c>
      <c r="M3" s="231" t="s">
        <v>6</v>
      </c>
      <c r="N3" s="228" t="s">
        <v>145</v>
      </c>
      <c r="O3" s="231" t="s">
        <v>146</v>
      </c>
      <c r="P3" s="228" t="s">
        <v>7</v>
      </c>
      <c r="Q3" s="231" t="s">
        <v>8</v>
      </c>
      <c r="R3" s="228" t="s">
        <v>147</v>
      </c>
      <c r="S3" s="231" t="s">
        <v>148</v>
      </c>
      <c r="T3" s="228" t="s">
        <v>22</v>
      </c>
      <c r="U3" s="231" t="s">
        <v>39</v>
      </c>
      <c r="V3" s="228" t="s">
        <v>149</v>
      </c>
      <c r="W3" s="231" t="s">
        <v>150</v>
      </c>
      <c r="X3" s="228" t="s">
        <v>40</v>
      </c>
      <c r="Y3" s="231" t="s">
        <v>41</v>
      </c>
      <c r="Z3" s="228" t="s">
        <v>117</v>
      </c>
      <c r="AA3" s="231" t="s">
        <v>42</v>
      </c>
      <c r="AB3" s="237" t="s">
        <v>43</v>
      </c>
      <c r="AC3" s="231" t="s">
        <v>44</v>
      </c>
      <c r="AD3" s="228" t="s">
        <v>118</v>
      </c>
      <c r="AE3" s="231" t="s">
        <v>119</v>
      </c>
      <c r="AF3" s="228" t="s">
        <v>45</v>
      </c>
      <c r="AG3" s="234" t="s">
        <v>46</v>
      </c>
      <c r="AH3" s="234" t="s">
        <v>120</v>
      </c>
      <c r="AI3" s="231" t="s">
        <v>121</v>
      </c>
    </row>
    <row r="4" spans="1:35" ht="15.75">
      <c r="A4" s="223"/>
      <c r="B4" s="223"/>
      <c r="C4" s="226"/>
      <c r="D4" s="229"/>
      <c r="E4" s="232"/>
      <c r="F4" s="229"/>
      <c r="G4" s="232"/>
      <c r="H4" s="229"/>
      <c r="I4" s="232"/>
      <c r="J4" s="229"/>
      <c r="K4" s="232"/>
      <c r="L4" s="229"/>
      <c r="M4" s="232"/>
      <c r="N4" s="229"/>
      <c r="O4" s="232"/>
      <c r="P4" s="229"/>
      <c r="Q4" s="232"/>
      <c r="R4" s="229"/>
      <c r="S4" s="232"/>
      <c r="T4" s="229"/>
      <c r="U4" s="232"/>
      <c r="V4" s="229"/>
      <c r="W4" s="232"/>
      <c r="X4" s="229"/>
      <c r="Y4" s="232"/>
      <c r="Z4" s="229"/>
      <c r="AA4" s="232"/>
      <c r="AB4" s="238"/>
      <c r="AC4" s="232"/>
      <c r="AD4" s="229"/>
      <c r="AE4" s="232"/>
      <c r="AF4" s="229"/>
      <c r="AG4" s="235"/>
      <c r="AH4" s="235"/>
      <c r="AI4" s="232"/>
    </row>
    <row r="5" spans="1:35" ht="16.5" thickBot="1">
      <c r="A5" s="224"/>
      <c r="B5" s="224"/>
      <c r="C5" s="227"/>
      <c r="D5" s="230"/>
      <c r="E5" s="233"/>
      <c r="F5" s="230"/>
      <c r="G5" s="233"/>
      <c r="H5" s="229"/>
      <c r="I5" s="232"/>
      <c r="J5" s="230"/>
      <c r="K5" s="233"/>
      <c r="L5" s="230"/>
      <c r="M5" s="233"/>
      <c r="N5" s="230"/>
      <c r="O5" s="233"/>
      <c r="P5" s="230"/>
      <c r="Q5" s="233"/>
      <c r="R5" s="230"/>
      <c r="S5" s="233"/>
      <c r="T5" s="230"/>
      <c r="U5" s="233"/>
      <c r="V5" s="230"/>
      <c r="W5" s="233"/>
      <c r="X5" s="230"/>
      <c r="Y5" s="233"/>
      <c r="Z5" s="230"/>
      <c r="AA5" s="233"/>
      <c r="AB5" s="239"/>
      <c r="AC5" s="233"/>
      <c r="AD5" s="230"/>
      <c r="AE5" s="233"/>
      <c r="AF5" s="230"/>
      <c r="AG5" s="236"/>
      <c r="AH5" s="236"/>
      <c r="AI5" s="233"/>
    </row>
    <row r="6" spans="1:35" ht="15.75">
      <c r="A6" s="9" t="s">
        <v>64</v>
      </c>
      <c r="B6" s="103">
        <v>2806</v>
      </c>
      <c r="C6" s="96">
        <v>5086</v>
      </c>
      <c r="D6" s="103">
        <v>1620</v>
      </c>
      <c r="E6" s="96">
        <v>2374</v>
      </c>
      <c r="F6" s="104">
        <v>43348</v>
      </c>
      <c r="G6" s="104">
        <v>52647</v>
      </c>
      <c r="H6" s="103">
        <v>940</v>
      </c>
      <c r="I6" s="96">
        <v>899</v>
      </c>
      <c r="J6" s="104">
        <v>172353</v>
      </c>
      <c r="K6" s="96">
        <v>94278</v>
      </c>
      <c r="L6" s="105">
        <v>264</v>
      </c>
      <c r="M6" s="105">
        <v>396</v>
      </c>
      <c r="N6" s="104">
        <v>1790</v>
      </c>
      <c r="O6" s="96">
        <v>1252</v>
      </c>
      <c r="P6" s="104">
        <v>296</v>
      </c>
      <c r="Q6" s="96">
        <v>786</v>
      </c>
      <c r="R6" s="104">
        <v>39287</v>
      </c>
      <c r="S6" s="96">
        <v>39429</v>
      </c>
      <c r="T6" s="104">
        <v>100</v>
      </c>
      <c r="U6" s="96">
        <v>249</v>
      </c>
      <c r="V6" s="104">
        <v>3377</v>
      </c>
      <c r="W6" s="96">
        <v>4391</v>
      </c>
      <c r="X6" s="104">
        <v>98</v>
      </c>
      <c r="Y6" s="96">
        <v>2488</v>
      </c>
      <c r="Z6" s="104">
        <v>4856</v>
      </c>
      <c r="AA6" s="96">
        <v>7851</v>
      </c>
      <c r="AB6" s="104">
        <v>98</v>
      </c>
      <c r="AC6" s="96">
        <v>2638</v>
      </c>
      <c r="AD6" s="104">
        <v>399007</v>
      </c>
      <c r="AE6" s="96">
        <v>649948</v>
      </c>
      <c r="AF6" s="104">
        <v>37</v>
      </c>
      <c r="AG6" s="96">
        <v>893</v>
      </c>
      <c r="AH6" s="104">
        <v>38718</v>
      </c>
      <c r="AI6" s="96">
        <v>44816</v>
      </c>
    </row>
    <row r="7" spans="1:35" ht="15.75">
      <c r="A7" s="9" t="s">
        <v>65</v>
      </c>
      <c r="B7" s="72">
        <v>3324</v>
      </c>
      <c r="C7" s="102">
        <v>9862</v>
      </c>
      <c r="D7" s="72">
        <v>2479</v>
      </c>
      <c r="E7" s="102">
        <v>4028</v>
      </c>
      <c r="F7" s="76">
        <v>48453</v>
      </c>
      <c r="G7" s="76">
        <v>54322</v>
      </c>
      <c r="H7" s="72">
        <v>16</v>
      </c>
      <c r="I7" s="102">
        <v>17</v>
      </c>
      <c r="J7" s="76">
        <v>1611</v>
      </c>
      <c r="K7" s="102">
        <v>213</v>
      </c>
      <c r="L7" s="106">
        <v>236</v>
      </c>
      <c r="M7" s="106">
        <v>336</v>
      </c>
      <c r="N7" s="76">
        <v>801</v>
      </c>
      <c r="O7" s="102">
        <v>690</v>
      </c>
      <c r="P7" s="76">
        <v>1081</v>
      </c>
      <c r="Q7" s="102">
        <v>2739</v>
      </c>
      <c r="R7" s="76">
        <v>46968</v>
      </c>
      <c r="S7" s="102">
        <v>69175</v>
      </c>
      <c r="T7" s="76">
        <v>168</v>
      </c>
      <c r="U7" s="102">
        <v>505</v>
      </c>
      <c r="V7" s="76">
        <v>4011</v>
      </c>
      <c r="W7" s="102">
        <v>6515</v>
      </c>
      <c r="X7" s="76">
        <v>512</v>
      </c>
      <c r="Y7" s="102">
        <v>8177</v>
      </c>
      <c r="Z7" s="76">
        <v>40593</v>
      </c>
      <c r="AA7" s="102">
        <v>52561</v>
      </c>
      <c r="AB7" s="76">
        <v>334</v>
      </c>
      <c r="AC7" s="102">
        <v>8743</v>
      </c>
      <c r="AD7" s="76">
        <v>1237850</v>
      </c>
      <c r="AE7" s="102">
        <v>917616</v>
      </c>
      <c r="AF7" s="76">
        <v>174</v>
      </c>
      <c r="AG7" s="102">
        <v>4073</v>
      </c>
      <c r="AH7" s="76">
        <v>192915</v>
      </c>
      <c r="AI7" s="102">
        <v>299109</v>
      </c>
    </row>
    <row r="8" spans="1:35" ht="15.75">
      <c r="A8" s="9" t="s">
        <v>66</v>
      </c>
      <c r="B8" s="72">
        <v>1188</v>
      </c>
      <c r="C8" s="102">
        <v>2016</v>
      </c>
      <c r="D8" s="72">
        <v>803</v>
      </c>
      <c r="E8" s="102">
        <v>1043</v>
      </c>
      <c r="F8" s="76">
        <v>7788</v>
      </c>
      <c r="G8" s="76">
        <v>8488</v>
      </c>
      <c r="H8" s="72">
        <v>15</v>
      </c>
      <c r="I8" s="102">
        <v>10</v>
      </c>
      <c r="J8" s="76">
        <v>2321</v>
      </c>
      <c r="K8" s="102">
        <v>1276</v>
      </c>
      <c r="L8" s="106">
        <v>182</v>
      </c>
      <c r="M8" s="106">
        <v>107</v>
      </c>
      <c r="N8" s="76">
        <v>1122</v>
      </c>
      <c r="O8" s="102">
        <v>244</v>
      </c>
      <c r="P8" s="76">
        <v>50</v>
      </c>
      <c r="Q8" s="102">
        <v>22</v>
      </c>
      <c r="R8" s="76">
        <v>3606</v>
      </c>
      <c r="S8" s="102">
        <v>982</v>
      </c>
      <c r="T8" s="76">
        <v>70</v>
      </c>
      <c r="U8" s="102">
        <v>42</v>
      </c>
      <c r="V8" s="76">
        <v>1883</v>
      </c>
      <c r="W8" s="102">
        <v>711</v>
      </c>
      <c r="X8" s="76">
        <v>341</v>
      </c>
      <c r="Y8" s="102">
        <v>1042</v>
      </c>
      <c r="Z8" s="76">
        <v>6143</v>
      </c>
      <c r="AA8" s="102">
        <v>12287</v>
      </c>
      <c r="AB8" s="76">
        <v>232</v>
      </c>
      <c r="AC8" s="102">
        <v>1082</v>
      </c>
      <c r="AD8" s="76">
        <v>1342790</v>
      </c>
      <c r="AE8" s="102">
        <v>2583594</v>
      </c>
      <c r="AF8" s="76">
        <v>112</v>
      </c>
      <c r="AG8" s="102">
        <v>404</v>
      </c>
      <c r="AH8" s="76">
        <v>20957</v>
      </c>
      <c r="AI8" s="102">
        <v>28170</v>
      </c>
    </row>
    <row r="9" spans="1:35" ht="15.75">
      <c r="A9" s="9" t="s">
        <v>67</v>
      </c>
      <c r="B9" s="72">
        <v>2304</v>
      </c>
      <c r="C9" s="102">
        <v>9117</v>
      </c>
      <c r="D9" s="72">
        <v>1553</v>
      </c>
      <c r="E9" s="102">
        <v>3257</v>
      </c>
      <c r="F9" s="76">
        <v>26991</v>
      </c>
      <c r="G9" s="76">
        <v>35120</v>
      </c>
      <c r="H9" s="72">
        <v>15</v>
      </c>
      <c r="I9" s="102">
        <v>7</v>
      </c>
      <c r="J9" s="76">
        <v>792</v>
      </c>
      <c r="K9" s="102">
        <v>208</v>
      </c>
      <c r="L9" s="106">
        <v>174</v>
      </c>
      <c r="M9" s="106">
        <v>317</v>
      </c>
      <c r="N9" s="76">
        <v>562</v>
      </c>
      <c r="O9" s="102">
        <v>648</v>
      </c>
      <c r="P9" s="76">
        <v>760</v>
      </c>
      <c r="Q9" s="102">
        <v>2538</v>
      </c>
      <c r="R9" s="76">
        <v>34501</v>
      </c>
      <c r="S9" s="102">
        <v>58845</v>
      </c>
      <c r="T9" s="76">
        <v>162</v>
      </c>
      <c r="U9" s="102">
        <v>479</v>
      </c>
      <c r="V9" s="76">
        <v>2272</v>
      </c>
      <c r="W9" s="102">
        <v>4066</v>
      </c>
      <c r="X9" s="76">
        <v>443</v>
      </c>
      <c r="Y9" s="102">
        <v>6882</v>
      </c>
      <c r="Z9" s="76">
        <v>8683</v>
      </c>
      <c r="AA9" s="102">
        <v>22329</v>
      </c>
      <c r="AB9" s="76">
        <v>310</v>
      </c>
      <c r="AC9" s="102">
        <v>7734</v>
      </c>
      <c r="AD9" s="76">
        <v>230430</v>
      </c>
      <c r="AE9" s="102">
        <v>374704</v>
      </c>
      <c r="AF9" s="76">
        <v>167</v>
      </c>
      <c r="AG9" s="102">
        <v>4123</v>
      </c>
      <c r="AH9" s="76">
        <v>85618</v>
      </c>
      <c r="AI9" s="102">
        <v>142985</v>
      </c>
    </row>
    <row r="10" spans="1:35" ht="16.5" thickBot="1">
      <c r="A10" s="9" t="s">
        <v>68</v>
      </c>
      <c r="B10" s="72">
        <v>4702</v>
      </c>
      <c r="C10" s="102">
        <v>12014</v>
      </c>
      <c r="D10" s="72">
        <v>2878</v>
      </c>
      <c r="E10" s="102">
        <v>4648</v>
      </c>
      <c r="F10" s="76">
        <v>56050</v>
      </c>
      <c r="G10" s="76">
        <v>61690</v>
      </c>
      <c r="H10" s="72">
        <v>423</v>
      </c>
      <c r="I10" s="102">
        <v>365</v>
      </c>
      <c r="J10" s="76">
        <v>84429</v>
      </c>
      <c r="K10" s="102">
        <v>34757</v>
      </c>
      <c r="L10" s="106">
        <v>473</v>
      </c>
      <c r="M10" s="106">
        <v>1024</v>
      </c>
      <c r="N10" s="76">
        <v>1990</v>
      </c>
      <c r="O10" s="102">
        <v>2133</v>
      </c>
      <c r="P10" s="76">
        <v>974</v>
      </c>
      <c r="Q10" s="102">
        <v>1902</v>
      </c>
      <c r="R10" s="76">
        <v>56992</v>
      </c>
      <c r="S10" s="102">
        <v>57403</v>
      </c>
      <c r="T10" s="76">
        <v>951</v>
      </c>
      <c r="U10" s="102">
        <v>2758</v>
      </c>
      <c r="V10" s="76">
        <v>24508</v>
      </c>
      <c r="W10" s="102">
        <v>31161</v>
      </c>
      <c r="X10" s="76">
        <v>450</v>
      </c>
      <c r="Y10" s="102">
        <v>8090</v>
      </c>
      <c r="Z10" s="76">
        <v>25430</v>
      </c>
      <c r="AA10" s="102">
        <v>38227</v>
      </c>
      <c r="AB10" s="76">
        <v>562</v>
      </c>
      <c r="AC10" s="102">
        <v>7870</v>
      </c>
      <c r="AD10" s="76">
        <v>590608</v>
      </c>
      <c r="AE10" s="102">
        <v>733879</v>
      </c>
      <c r="AF10" s="76">
        <v>183</v>
      </c>
      <c r="AG10" s="102">
        <v>2852</v>
      </c>
      <c r="AH10" s="76">
        <v>31097</v>
      </c>
      <c r="AI10" s="102">
        <v>58135</v>
      </c>
    </row>
    <row r="11" spans="1:35" s="90" customFormat="1" ht="16.5" thickBot="1">
      <c r="A11" s="168" t="s">
        <v>69</v>
      </c>
      <c r="B11" s="179">
        <f>SUM(B6:B10)</f>
        <v>14324</v>
      </c>
      <c r="C11" s="180">
        <f aca="true" t="shared" si="0" ref="C11:AI11">SUM(C6:C10)</f>
        <v>38095</v>
      </c>
      <c r="D11" s="179">
        <f t="shared" si="0"/>
        <v>9333</v>
      </c>
      <c r="E11" s="180">
        <f t="shared" si="0"/>
        <v>15350</v>
      </c>
      <c r="F11" s="181">
        <f t="shared" si="0"/>
        <v>182630</v>
      </c>
      <c r="G11" s="181">
        <f t="shared" si="0"/>
        <v>212267</v>
      </c>
      <c r="H11" s="179">
        <f t="shared" si="0"/>
        <v>1409</v>
      </c>
      <c r="I11" s="180">
        <f t="shared" si="0"/>
        <v>1298</v>
      </c>
      <c r="J11" s="181">
        <f t="shared" si="0"/>
        <v>261506</v>
      </c>
      <c r="K11" s="180">
        <f t="shared" si="0"/>
        <v>130732</v>
      </c>
      <c r="L11" s="182">
        <f t="shared" si="0"/>
        <v>1329</v>
      </c>
      <c r="M11" s="182">
        <f t="shared" si="0"/>
        <v>2180</v>
      </c>
      <c r="N11" s="181">
        <f t="shared" si="0"/>
        <v>6265</v>
      </c>
      <c r="O11" s="180">
        <f t="shared" si="0"/>
        <v>4967</v>
      </c>
      <c r="P11" s="181">
        <f t="shared" si="0"/>
        <v>3161</v>
      </c>
      <c r="Q11" s="180">
        <f t="shared" si="0"/>
        <v>7987</v>
      </c>
      <c r="R11" s="181">
        <f t="shared" si="0"/>
        <v>181354</v>
      </c>
      <c r="S11" s="180">
        <f t="shared" si="0"/>
        <v>225834</v>
      </c>
      <c r="T11" s="181">
        <f t="shared" si="0"/>
        <v>1451</v>
      </c>
      <c r="U11" s="180">
        <f t="shared" si="0"/>
        <v>4033</v>
      </c>
      <c r="V11" s="181">
        <f t="shared" si="0"/>
        <v>36051</v>
      </c>
      <c r="W11" s="180">
        <f t="shared" si="0"/>
        <v>46844</v>
      </c>
      <c r="X11" s="181">
        <f t="shared" si="0"/>
        <v>1844</v>
      </c>
      <c r="Y11" s="180">
        <f t="shared" si="0"/>
        <v>26679</v>
      </c>
      <c r="Z11" s="181">
        <f t="shared" si="0"/>
        <v>85705</v>
      </c>
      <c r="AA11" s="180">
        <f t="shared" si="0"/>
        <v>133255</v>
      </c>
      <c r="AB11" s="181">
        <f t="shared" si="0"/>
        <v>1536</v>
      </c>
      <c r="AC11" s="180">
        <f t="shared" si="0"/>
        <v>28067</v>
      </c>
      <c r="AD11" s="181">
        <f t="shared" si="0"/>
        <v>3800685</v>
      </c>
      <c r="AE11" s="180">
        <f t="shared" si="0"/>
        <v>5259741</v>
      </c>
      <c r="AF11" s="181">
        <f t="shared" si="0"/>
        <v>673</v>
      </c>
      <c r="AG11" s="180">
        <f t="shared" si="0"/>
        <v>12345</v>
      </c>
      <c r="AH11" s="181">
        <f t="shared" si="0"/>
        <v>369305</v>
      </c>
      <c r="AI11" s="180">
        <f t="shared" si="0"/>
        <v>573215</v>
      </c>
    </row>
    <row r="15" spans="1:15" ht="15.7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35" ht="15.7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AF16" s="107"/>
      <c r="AG16" s="107"/>
      <c r="AH16" s="107"/>
      <c r="AI16" s="107"/>
    </row>
    <row r="17" spans="1:35" ht="15.7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AF17" s="107"/>
      <c r="AG17" s="107"/>
      <c r="AH17" s="107"/>
      <c r="AI17" s="107"/>
    </row>
    <row r="18" spans="1:35" ht="15.7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AF18" s="107"/>
      <c r="AG18" s="107"/>
      <c r="AH18" s="107"/>
      <c r="AI18" s="107"/>
    </row>
    <row r="19" spans="1:35" ht="15.7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AF19" s="107"/>
      <c r="AG19" s="107"/>
      <c r="AH19" s="107"/>
      <c r="AI19" s="107"/>
    </row>
    <row r="20" spans="1:35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AF20" s="107"/>
      <c r="AG20" s="107"/>
      <c r="AH20" s="107"/>
      <c r="AI20" s="107"/>
    </row>
    <row r="21" spans="1:35" ht="15.7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AF21" s="107"/>
      <c r="AG21" s="107"/>
      <c r="AH21" s="107"/>
      <c r="AI21" s="107"/>
    </row>
    <row r="22" spans="1:15" ht="15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="89" customFormat="1" ht="15.75"/>
  </sheetData>
  <sheetProtection/>
  <mergeCells count="35">
    <mergeCell ref="AE3:AE5"/>
    <mergeCell ref="AF3:AF5"/>
    <mergeCell ref="AG3:AG5"/>
    <mergeCell ref="AH3:AH5"/>
    <mergeCell ref="AI3:AI5"/>
    <mergeCell ref="Y3:Y5"/>
    <mergeCell ref="Z3:Z5"/>
    <mergeCell ref="AA3:AA5"/>
    <mergeCell ref="AB3:AB5"/>
    <mergeCell ref="AC3:AC5"/>
    <mergeCell ref="AD3:AD5"/>
    <mergeCell ref="S3:S5"/>
    <mergeCell ref="T3:T5"/>
    <mergeCell ref="U3:U5"/>
    <mergeCell ref="V3:V5"/>
    <mergeCell ref="W3:W5"/>
    <mergeCell ref="X3:X5"/>
    <mergeCell ref="M3:M5"/>
    <mergeCell ref="N3:N5"/>
    <mergeCell ref="O3:O5"/>
    <mergeCell ref="P3:P5"/>
    <mergeCell ref="Q3:Q5"/>
    <mergeCell ref="R3:R5"/>
    <mergeCell ref="G3:G5"/>
    <mergeCell ref="H3:H5"/>
    <mergeCell ref="I3:I5"/>
    <mergeCell ref="J3:J5"/>
    <mergeCell ref="K3:K5"/>
    <mergeCell ref="L3:L5"/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1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1" sqref="A11"/>
    </sheetView>
  </sheetViews>
  <sheetFormatPr defaultColWidth="10.75390625" defaultRowHeight="12.75"/>
  <cols>
    <col min="1" max="16384" width="10.75390625" style="2" customWidth="1"/>
  </cols>
  <sheetData>
    <row r="1" s="3" customFormat="1" ht="15.75">
      <c r="A1" s="3" t="s">
        <v>141</v>
      </c>
    </row>
    <row r="2" ht="16.5" thickBot="1"/>
    <row r="3" spans="1:15" ht="15.75">
      <c r="A3" s="222" t="s">
        <v>54</v>
      </c>
      <c r="B3" s="240" t="s">
        <v>34</v>
      </c>
      <c r="C3" s="209"/>
      <c r="D3" s="240" t="s">
        <v>34</v>
      </c>
      <c r="E3" s="209"/>
      <c r="F3" s="240" t="s">
        <v>34</v>
      </c>
      <c r="G3" s="209"/>
      <c r="H3" s="240" t="s">
        <v>34</v>
      </c>
      <c r="I3" s="209"/>
      <c r="J3" s="240" t="s">
        <v>34</v>
      </c>
      <c r="K3" s="209"/>
      <c r="L3" s="243" t="s">
        <v>34</v>
      </c>
      <c r="M3" s="209"/>
      <c r="N3" s="240" t="s">
        <v>34</v>
      </c>
      <c r="O3" s="209"/>
    </row>
    <row r="4" spans="1:15" ht="15.75">
      <c r="A4" s="223"/>
      <c r="B4" s="241" t="s">
        <v>33</v>
      </c>
      <c r="C4" s="242"/>
      <c r="D4" s="241" t="s">
        <v>90</v>
      </c>
      <c r="E4" s="242"/>
      <c r="F4" s="241" t="s">
        <v>91</v>
      </c>
      <c r="G4" s="242"/>
      <c r="H4" s="241" t="s">
        <v>92</v>
      </c>
      <c r="I4" s="242"/>
      <c r="J4" s="241" t="s">
        <v>93</v>
      </c>
      <c r="K4" s="242"/>
      <c r="L4" s="244" t="s">
        <v>133</v>
      </c>
      <c r="M4" s="242"/>
      <c r="N4" s="241" t="s">
        <v>94</v>
      </c>
      <c r="O4" s="242"/>
    </row>
    <row r="5" spans="1:15" ht="16.5" thickBot="1">
      <c r="A5" s="224"/>
      <c r="B5" s="85">
        <v>2010</v>
      </c>
      <c r="C5" s="7">
        <v>2000</v>
      </c>
      <c r="D5" s="85">
        <v>2010</v>
      </c>
      <c r="E5" s="7">
        <v>2000</v>
      </c>
      <c r="F5" s="85">
        <v>2010</v>
      </c>
      <c r="G5" s="7">
        <v>2000</v>
      </c>
      <c r="H5" s="85">
        <v>2010</v>
      </c>
      <c r="I5" s="7">
        <v>2000</v>
      </c>
      <c r="J5" s="85">
        <v>2010</v>
      </c>
      <c r="K5" s="7">
        <v>2000</v>
      </c>
      <c r="L5" s="78">
        <v>2010</v>
      </c>
      <c r="M5" s="7">
        <v>2000</v>
      </c>
      <c r="N5" s="85">
        <v>2010</v>
      </c>
      <c r="O5" s="7">
        <v>2000</v>
      </c>
    </row>
    <row r="6" spans="1:15" ht="15.75">
      <c r="A6" s="55" t="s">
        <v>64</v>
      </c>
      <c r="B6" s="82">
        <f>'Tav. 4'!F6/'Tav. 4'!D6</f>
        <v>26.758024691358024</v>
      </c>
      <c r="C6" s="83">
        <f>'Tav. 4'!G6/'Tav. 4'!E6</f>
        <v>22.176495366470093</v>
      </c>
      <c r="D6" s="82">
        <f>'Tav. 4'!J6/'Tav. 4'!H6</f>
        <v>183.35425531914893</v>
      </c>
      <c r="E6" s="83">
        <f>'Tav. 4'!K6/'Tav. 4'!I6</f>
        <v>104.8698553948832</v>
      </c>
      <c r="F6" s="82">
        <f>'Tav. 4'!N6/'Tav. 4'!L6</f>
        <v>6.78030303030303</v>
      </c>
      <c r="G6" s="83">
        <f>'Tav. 4'!O6/'Tav. 4'!M6</f>
        <v>3.1616161616161618</v>
      </c>
      <c r="H6" s="82">
        <f>'Tav. 4'!R6/'Tav. 4'!P6</f>
        <v>132.72635135135135</v>
      </c>
      <c r="I6" s="83">
        <f>'Tav. 4'!S6/'Tav. 4'!Q6</f>
        <v>50.16412213740458</v>
      </c>
      <c r="J6" s="82">
        <f>'Tav. 4'!V6/'Tav. 4'!T6</f>
        <v>33.77</v>
      </c>
      <c r="K6" s="83">
        <f>'Tav. 4'!W6/'Tav. 4'!U6</f>
        <v>17.634538152610443</v>
      </c>
      <c r="L6" s="84">
        <v>4071.5</v>
      </c>
      <c r="M6" s="83">
        <f>'Tav. 4'!AE6/'Tav. 4'!AC6</f>
        <v>246.37907505686127</v>
      </c>
      <c r="N6" s="82">
        <f>'Tav. 4'!AH6/'Tav. 4'!AF6</f>
        <v>1046.4324324324325</v>
      </c>
      <c r="O6" s="83">
        <f>'Tav. 4'!AI6/'Tav. 4'!AG6</f>
        <v>50.18589025755879</v>
      </c>
    </row>
    <row r="7" spans="1:15" ht="15.75">
      <c r="A7" s="56" t="s">
        <v>65</v>
      </c>
      <c r="B7" s="79">
        <f>'Tav. 4'!F7/'Tav. 4'!D7</f>
        <v>19.54538120209762</v>
      </c>
      <c r="C7" s="80">
        <f>'Tav. 4'!G7/'Tav. 4'!E7</f>
        <v>13.48609731876862</v>
      </c>
      <c r="D7" s="79">
        <f>'Tav. 4'!J7/'Tav. 4'!H7</f>
        <v>100.6875</v>
      </c>
      <c r="E7" s="80">
        <f>'Tav. 4'!K7/'Tav. 4'!I7</f>
        <v>12.529411764705882</v>
      </c>
      <c r="F7" s="79">
        <f>'Tav. 4'!N7/'Tav. 4'!L7</f>
        <v>3.3940677966101696</v>
      </c>
      <c r="G7" s="80">
        <f>'Tav. 4'!O7/'Tav. 4'!M7</f>
        <v>2.0535714285714284</v>
      </c>
      <c r="H7" s="79">
        <f>'Tav. 4'!R7/'Tav. 4'!P7</f>
        <v>43.4486586493987</v>
      </c>
      <c r="I7" s="80">
        <f>'Tav. 4'!S7/'Tav. 4'!Q7</f>
        <v>25.255567725447243</v>
      </c>
      <c r="J7" s="79">
        <f>'Tav. 4'!V7/'Tav. 4'!T7</f>
        <v>23.875</v>
      </c>
      <c r="K7" s="80">
        <f>'Tav. 4'!W7/'Tav. 4'!U7</f>
        <v>12.900990099009901</v>
      </c>
      <c r="L7" s="81">
        <v>3706.1377245508984</v>
      </c>
      <c r="M7" s="80">
        <f>'Tav. 4'!AE7/'Tav. 4'!AC7</f>
        <v>104.95436349079263</v>
      </c>
      <c r="N7" s="79">
        <f>'Tav. 4'!AH7/'Tav. 4'!AF7</f>
        <v>1108.7068965517242</v>
      </c>
      <c r="O7" s="80">
        <f>'Tav. 4'!AI7/'Tav. 4'!AG7</f>
        <v>73.43702430640805</v>
      </c>
    </row>
    <row r="8" spans="1:15" ht="15.75">
      <c r="A8" s="56" t="s">
        <v>66</v>
      </c>
      <c r="B8" s="79">
        <f>'Tav. 4'!F8/'Tav. 4'!D8</f>
        <v>9.698630136986301</v>
      </c>
      <c r="C8" s="80">
        <f>'Tav. 4'!G8/'Tav. 4'!E8</f>
        <v>8.138063279002877</v>
      </c>
      <c r="D8" s="79">
        <f>'Tav. 4'!J8/'Tav. 4'!H8</f>
        <v>154.73333333333332</v>
      </c>
      <c r="E8" s="80">
        <f>'Tav. 4'!K8/'Tav. 4'!I8</f>
        <v>127.6</v>
      </c>
      <c r="F8" s="79">
        <f>'Tav. 4'!N8/'Tav. 4'!L8</f>
        <v>6.164835164835165</v>
      </c>
      <c r="G8" s="80">
        <f>'Tav. 4'!O8/'Tav. 4'!M8</f>
        <v>2.2803738317757007</v>
      </c>
      <c r="H8" s="79">
        <f>'Tav. 4'!R8/'Tav. 4'!P8</f>
        <v>72.12</v>
      </c>
      <c r="I8" s="80">
        <f>'Tav. 4'!S8/'Tav. 4'!Q8</f>
        <v>44.63636363636363</v>
      </c>
      <c r="J8" s="79">
        <f>'Tav. 4'!V8/'Tav. 4'!T8</f>
        <v>26.9</v>
      </c>
      <c r="K8" s="80">
        <f>'Tav. 4'!W8/'Tav. 4'!U8</f>
        <v>16.928571428571427</v>
      </c>
      <c r="L8" s="81">
        <v>5787.887931034483</v>
      </c>
      <c r="M8" s="80">
        <f>'Tav. 4'!AE8/'Tav. 4'!AC8</f>
        <v>2387.7948243992605</v>
      </c>
      <c r="N8" s="79">
        <f>'Tav. 4'!AH8/'Tav. 4'!AF8</f>
        <v>187.11607142857142</v>
      </c>
      <c r="O8" s="80">
        <f>'Tav. 4'!AI8/'Tav. 4'!AG8</f>
        <v>69.72772277227723</v>
      </c>
    </row>
    <row r="9" spans="1:15" ht="15.75">
      <c r="A9" s="56" t="s">
        <v>67</v>
      </c>
      <c r="B9" s="79">
        <f>'Tav. 4'!F9/'Tav. 4'!D9</f>
        <v>17.379909851899548</v>
      </c>
      <c r="C9" s="80">
        <f>'Tav. 4'!G9/'Tav. 4'!E9</f>
        <v>10.782929075836659</v>
      </c>
      <c r="D9" s="79">
        <f>'Tav. 4'!J9/'Tav. 4'!H9</f>
        <v>52.8</v>
      </c>
      <c r="E9" s="80">
        <f>'Tav. 4'!K9/'Tav. 4'!I9</f>
        <v>29.714285714285715</v>
      </c>
      <c r="F9" s="79">
        <f>'Tav. 4'!N9/'Tav. 4'!L9</f>
        <v>3.2298850574712645</v>
      </c>
      <c r="G9" s="80">
        <f>'Tav. 4'!O9/'Tav. 4'!M9</f>
        <v>2.0441640378548898</v>
      </c>
      <c r="H9" s="79">
        <f>'Tav. 4'!R9/'Tav. 4'!P9</f>
        <v>45.39605263157895</v>
      </c>
      <c r="I9" s="80">
        <f>'Tav. 4'!S9/'Tav. 4'!Q9</f>
        <v>23.185579196217493</v>
      </c>
      <c r="J9" s="79">
        <f>'Tav. 4'!V9/'Tav. 4'!T9</f>
        <v>14.024691358024691</v>
      </c>
      <c r="K9" s="80">
        <f>'Tav. 4'!W9/'Tav. 4'!U9</f>
        <v>8.488517745302714</v>
      </c>
      <c r="L9" s="81">
        <v>743.3225806451613</v>
      </c>
      <c r="M9" s="80">
        <f>'Tav. 4'!AE9/'Tav. 4'!AC9</f>
        <v>48.44892681665374</v>
      </c>
      <c r="N9" s="79">
        <f>'Tav. 4'!AH9/'Tav. 4'!AF9</f>
        <v>512.6826347305389</v>
      </c>
      <c r="O9" s="80">
        <f>'Tav. 4'!AI9/'Tav. 4'!AG9</f>
        <v>34.67984477322338</v>
      </c>
    </row>
    <row r="10" spans="1:15" ht="16.5" thickBot="1">
      <c r="A10" s="57" t="s">
        <v>68</v>
      </c>
      <c r="B10" s="86">
        <f>'Tav. 4'!F10/'Tav. 4'!D10</f>
        <v>19.475330090340513</v>
      </c>
      <c r="C10" s="87">
        <f>'Tav. 4'!G10/'Tav. 4'!E10</f>
        <v>13.2723752151463</v>
      </c>
      <c r="D10" s="86">
        <f>'Tav. 4'!J10/'Tav. 4'!H10</f>
        <v>199.59574468085106</v>
      </c>
      <c r="E10" s="87">
        <f>'Tav. 4'!K10/'Tav. 4'!I10</f>
        <v>95.22465753424657</v>
      </c>
      <c r="F10" s="86">
        <f>'Tav. 4'!N10/'Tav. 4'!L10</f>
        <v>4.207188160676533</v>
      </c>
      <c r="G10" s="87">
        <f>'Tav. 4'!O10/'Tav. 4'!M10</f>
        <v>2.0830078125</v>
      </c>
      <c r="H10" s="86">
        <f>'Tav. 4'!R10/'Tav. 4'!P10</f>
        <v>58.51334702258727</v>
      </c>
      <c r="I10" s="87">
        <f>'Tav. 4'!S10/'Tav. 4'!Q10</f>
        <v>30.180336487907464</v>
      </c>
      <c r="J10" s="86">
        <f>'Tav. 4'!V10/'Tav. 4'!T10</f>
        <v>25.770767613038906</v>
      </c>
      <c r="K10" s="87">
        <f>'Tav. 4'!W10/'Tav. 4'!U10</f>
        <v>11.298404641044234</v>
      </c>
      <c r="L10" s="88">
        <v>1050.9039145907473</v>
      </c>
      <c r="M10" s="87">
        <f>'Tav. 4'!AE10/'Tav. 4'!AC10</f>
        <v>93.25019059720458</v>
      </c>
      <c r="N10" s="86">
        <f>'Tav. 4'!AH10/'Tav. 4'!AF10</f>
        <v>169.92896174863387</v>
      </c>
      <c r="O10" s="87">
        <f>'Tav. 4'!AI10/'Tav. 4'!AG10</f>
        <v>20.383941093969145</v>
      </c>
    </row>
    <row r="11" spans="1:15" ht="16.5" thickBot="1">
      <c r="A11" s="168" t="s">
        <v>69</v>
      </c>
      <c r="B11" s="169">
        <f>'Tav. 4'!F11/'Tav. 4'!D11</f>
        <v>19.56819886424515</v>
      </c>
      <c r="C11" s="170">
        <f>'Tav. 4'!G11/'Tav. 4'!E11</f>
        <v>13.828469055374592</v>
      </c>
      <c r="D11" s="169">
        <f>'Tav. 4'!J11/'Tav. 4'!H11</f>
        <v>185.59687721788504</v>
      </c>
      <c r="E11" s="170">
        <f>'Tav. 4'!K11/'Tav. 4'!I11</f>
        <v>100.71802773497689</v>
      </c>
      <c r="F11" s="169">
        <f>'Tav. 4'!N11/'Tav. 4'!L11</f>
        <v>4.714070729872084</v>
      </c>
      <c r="G11" s="170">
        <f>'Tav. 4'!O11/'Tav. 4'!M11</f>
        <v>2.278440366972477</v>
      </c>
      <c r="H11" s="169">
        <f>'Tav. 4'!R11/'Tav. 4'!P11</f>
        <v>57.37235052198671</v>
      </c>
      <c r="I11" s="170">
        <f>'Tav. 4'!S11/'Tav. 4'!Q11</f>
        <v>28.275197195442594</v>
      </c>
      <c r="J11" s="169">
        <f>'Tav. 4'!V11/'Tav. 4'!T11</f>
        <v>24.845623707787734</v>
      </c>
      <c r="K11" s="170">
        <f>'Tav. 4'!W11/'Tav. 4'!U11</f>
        <v>11.61517480783536</v>
      </c>
      <c r="L11" s="171">
        <v>2474.404296875</v>
      </c>
      <c r="M11" s="170">
        <f>'Tav. 4'!AE11/'Tav. 4'!AC11</f>
        <v>187.3994726903481</v>
      </c>
      <c r="N11" s="169">
        <f>'Tav. 4'!AH11/'Tav. 4'!AF11</f>
        <v>548.7444279346211</v>
      </c>
      <c r="O11" s="170">
        <f>'Tav. 4'!AI11/'Tav. 4'!AG11</f>
        <v>46.43296881328473</v>
      </c>
    </row>
    <row r="16" spans="12:14" ht="15.75">
      <c r="L16" s="107"/>
      <c r="M16" s="107"/>
      <c r="N16" s="107"/>
    </row>
    <row r="24" ht="15.75">
      <c r="K24" s="107"/>
    </row>
  </sheetData>
  <sheetProtection/>
  <mergeCells count="15">
    <mergeCell ref="A3:A5"/>
    <mergeCell ref="B3:C3"/>
    <mergeCell ref="B4:C4"/>
    <mergeCell ref="D3:E3"/>
    <mergeCell ref="D4:E4"/>
    <mergeCell ref="L3:M3"/>
    <mergeCell ref="L4:M4"/>
    <mergeCell ref="N3:O3"/>
    <mergeCell ref="N4:O4"/>
    <mergeCell ref="F3:G3"/>
    <mergeCell ref="F4:G4"/>
    <mergeCell ref="H3:I3"/>
    <mergeCell ref="H4:I4"/>
    <mergeCell ref="J3:K3"/>
    <mergeCell ref="J4:K4"/>
  </mergeCells>
  <printOptions/>
  <pageMargins left="0.75" right="0.75" top="1" bottom="1" header="0.5" footer="0.5"/>
  <pageSetup orientation="portrait" paperSize="1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6384" width="11.00390625" style="0" customWidth="1"/>
  </cols>
  <sheetData>
    <row r="1" spans="1:5" ht="15.75">
      <c r="A1" s="3" t="s">
        <v>72</v>
      </c>
      <c r="B1" s="2"/>
      <c r="C1" s="2"/>
      <c r="D1" s="2"/>
      <c r="E1" s="2"/>
    </row>
    <row r="2" spans="1:5" ht="15.75">
      <c r="A2" s="2"/>
      <c r="B2" s="2"/>
      <c r="C2" s="2"/>
      <c r="D2" s="2"/>
      <c r="E2" s="2"/>
    </row>
    <row r="3" spans="1:5" ht="15.75">
      <c r="A3" s="120" t="s">
        <v>53</v>
      </c>
      <c r="B3" s="12" t="s">
        <v>178</v>
      </c>
      <c r="C3" s="12" t="s">
        <v>179</v>
      </c>
      <c r="D3" s="12" t="s">
        <v>180</v>
      </c>
      <c r="E3" s="2"/>
    </row>
    <row r="4" spans="1:5" ht="15.75">
      <c r="A4" s="121" t="s">
        <v>74</v>
      </c>
      <c r="B4" s="122">
        <v>15115</v>
      </c>
      <c r="C4" s="122">
        <v>8577</v>
      </c>
      <c r="D4" s="122">
        <v>23692</v>
      </c>
      <c r="E4" s="2"/>
    </row>
    <row r="5" spans="1:5" ht="31.5">
      <c r="A5" s="121" t="s">
        <v>75</v>
      </c>
      <c r="B5" s="122">
        <v>14603</v>
      </c>
      <c r="C5" s="122">
        <v>9656</v>
      </c>
      <c r="D5" s="122">
        <v>24259</v>
      </c>
      <c r="E5" s="2"/>
    </row>
    <row r="6" spans="1:5" ht="15.75">
      <c r="A6" s="121" t="s">
        <v>76</v>
      </c>
      <c r="B6" s="122">
        <v>9640</v>
      </c>
      <c r="C6" s="122">
        <v>4671</v>
      </c>
      <c r="D6" s="122">
        <v>14311</v>
      </c>
      <c r="E6" s="2"/>
    </row>
    <row r="7" spans="1:5" ht="15.75">
      <c r="A7" s="121" t="s">
        <v>77</v>
      </c>
      <c r="B7" s="122">
        <v>14502</v>
      </c>
      <c r="C7" s="122">
        <v>11360</v>
      </c>
      <c r="D7" s="122">
        <v>25862</v>
      </c>
      <c r="E7" s="2"/>
    </row>
    <row r="8" spans="1:5" ht="15.75">
      <c r="A8" s="123" t="s">
        <v>78</v>
      </c>
      <c r="B8" s="124">
        <v>31541</v>
      </c>
      <c r="C8" s="124">
        <v>17207</v>
      </c>
      <c r="D8" s="124">
        <v>48748</v>
      </c>
      <c r="E8" s="2"/>
    </row>
    <row r="9" spans="1:5" ht="31.5">
      <c r="A9" s="196" t="s">
        <v>142</v>
      </c>
      <c r="B9" s="166">
        <v>85401</v>
      </c>
      <c r="C9" s="166">
        <v>51471</v>
      </c>
      <c r="D9" s="166">
        <v>136872</v>
      </c>
      <c r="E9" s="2"/>
    </row>
    <row r="12" ht="12.75">
      <c r="B12" s="167"/>
    </row>
  </sheetData>
  <sheetProtection/>
  <printOptions/>
  <pageMargins left="0.75" right="0.75" top="1" bottom="1" header="0.5" footer="0.5"/>
  <pageSetup orientation="portrait" paperSize="1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1.00390625" style="0" customWidth="1"/>
    <col min="2" max="16384" width="11.00390625" style="0" customWidth="1"/>
  </cols>
  <sheetData>
    <row r="1" spans="1:15" ht="15.75">
      <c r="A1" s="125" t="s">
        <v>86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31.5">
      <c r="A2" s="194" t="s">
        <v>55</v>
      </c>
      <c r="B2" s="127" t="s">
        <v>80</v>
      </c>
      <c r="C2" s="127" t="s">
        <v>98</v>
      </c>
      <c r="D2" s="127" t="s">
        <v>99</v>
      </c>
      <c r="E2" s="127" t="s">
        <v>100</v>
      </c>
      <c r="F2" s="127" t="s">
        <v>101</v>
      </c>
      <c r="G2" s="127" t="s">
        <v>102</v>
      </c>
      <c r="H2" s="127" t="s">
        <v>103</v>
      </c>
      <c r="I2" s="128" t="s">
        <v>104</v>
      </c>
      <c r="J2" s="127" t="s">
        <v>105</v>
      </c>
      <c r="K2" s="127" t="s">
        <v>106</v>
      </c>
      <c r="L2" s="127" t="s">
        <v>107</v>
      </c>
      <c r="M2" s="127" t="s">
        <v>108</v>
      </c>
      <c r="N2" s="129" t="s">
        <v>109</v>
      </c>
      <c r="O2" s="128" t="s">
        <v>110</v>
      </c>
    </row>
    <row r="3" spans="1:15" s="134" customFormat="1" ht="15.75">
      <c r="A3" s="130" t="s">
        <v>74</v>
      </c>
      <c r="B3" s="131">
        <v>10</v>
      </c>
      <c r="C3" s="131">
        <v>170</v>
      </c>
      <c r="D3" s="131">
        <v>452</v>
      </c>
      <c r="E3" s="131">
        <v>830</v>
      </c>
      <c r="F3" s="131">
        <v>1384</v>
      </c>
      <c r="G3" s="131">
        <v>2188</v>
      </c>
      <c r="H3" s="131">
        <v>2773</v>
      </c>
      <c r="I3" s="131">
        <v>2810</v>
      </c>
      <c r="J3" s="131">
        <v>2943</v>
      </c>
      <c r="K3" s="131">
        <v>2976</v>
      </c>
      <c r="L3" s="131">
        <v>2153</v>
      </c>
      <c r="M3" s="131">
        <v>2062</v>
      </c>
      <c r="N3" s="132">
        <v>2941</v>
      </c>
      <c r="O3" s="133">
        <v>23692</v>
      </c>
    </row>
    <row r="4" spans="1:15" s="134" customFormat="1" ht="15.75">
      <c r="A4" s="130" t="s">
        <v>75</v>
      </c>
      <c r="B4" s="131">
        <v>12</v>
      </c>
      <c r="C4" s="131">
        <v>151</v>
      </c>
      <c r="D4" s="131">
        <v>378</v>
      </c>
      <c r="E4" s="131">
        <v>800</v>
      </c>
      <c r="F4" s="131">
        <v>1445</v>
      </c>
      <c r="G4" s="131">
        <v>2373</v>
      </c>
      <c r="H4" s="131">
        <v>2913</v>
      </c>
      <c r="I4" s="131">
        <v>2943</v>
      </c>
      <c r="J4" s="131">
        <v>2954</v>
      </c>
      <c r="K4" s="131">
        <v>2997</v>
      </c>
      <c r="L4" s="131">
        <v>1986</v>
      </c>
      <c r="M4" s="131">
        <v>2216</v>
      </c>
      <c r="N4" s="132">
        <v>3091</v>
      </c>
      <c r="O4" s="133">
        <v>24259</v>
      </c>
    </row>
    <row r="5" spans="1:15" s="134" customFormat="1" ht="15.75">
      <c r="A5" s="130" t="s">
        <v>76</v>
      </c>
      <c r="B5" s="131">
        <v>2</v>
      </c>
      <c r="C5" s="131">
        <v>102</v>
      </c>
      <c r="D5" s="131">
        <v>240</v>
      </c>
      <c r="E5" s="131">
        <v>484</v>
      </c>
      <c r="F5" s="131">
        <v>847</v>
      </c>
      <c r="G5" s="131">
        <v>1116</v>
      </c>
      <c r="H5" s="131">
        <v>1471</v>
      </c>
      <c r="I5" s="131">
        <v>1646</v>
      </c>
      <c r="J5" s="131">
        <v>1731</v>
      </c>
      <c r="K5" s="131">
        <v>1764</v>
      </c>
      <c r="L5" s="131">
        <v>1468</v>
      </c>
      <c r="M5" s="131">
        <v>1376</v>
      </c>
      <c r="N5" s="132">
        <v>2064</v>
      </c>
      <c r="O5" s="133">
        <v>14311</v>
      </c>
    </row>
    <row r="6" spans="1:15" s="134" customFormat="1" ht="15.75">
      <c r="A6" s="130" t="s">
        <v>77</v>
      </c>
      <c r="B6" s="131">
        <v>23</v>
      </c>
      <c r="C6" s="131">
        <v>155</v>
      </c>
      <c r="D6" s="131">
        <v>351</v>
      </c>
      <c r="E6" s="131">
        <v>728</v>
      </c>
      <c r="F6" s="131">
        <v>1346</v>
      </c>
      <c r="G6" s="131">
        <v>2238</v>
      </c>
      <c r="H6" s="131">
        <v>3093</v>
      </c>
      <c r="I6" s="131">
        <v>3111</v>
      </c>
      <c r="J6" s="131">
        <v>3038</v>
      </c>
      <c r="K6" s="131">
        <v>3259</v>
      </c>
      <c r="L6" s="131">
        <v>2235</v>
      </c>
      <c r="M6" s="131">
        <v>2455</v>
      </c>
      <c r="N6" s="132">
        <v>3830</v>
      </c>
      <c r="O6" s="133">
        <v>25862</v>
      </c>
    </row>
    <row r="7" spans="1:15" s="134" customFormat="1" ht="15.75">
      <c r="A7" s="135" t="s">
        <v>78</v>
      </c>
      <c r="B7" s="136">
        <v>13</v>
      </c>
      <c r="C7" s="136">
        <v>219</v>
      </c>
      <c r="D7" s="136">
        <v>582</v>
      </c>
      <c r="E7" s="136">
        <v>1177</v>
      </c>
      <c r="F7" s="136">
        <v>2161</v>
      </c>
      <c r="G7" s="136">
        <v>3704</v>
      </c>
      <c r="H7" s="136">
        <v>5403</v>
      </c>
      <c r="I7" s="136">
        <v>6145</v>
      </c>
      <c r="J7" s="136">
        <v>6215</v>
      </c>
      <c r="K7" s="136">
        <v>6156</v>
      </c>
      <c r="L7" s="136">
        <v>4257</v>
      </c>
      <c r="M7" s="136">
        <v>4885</v>
      </c>
      <c r="N7" s="137">
        <v>7831</v>
      </c>
      <c r="O7" s="138">
        <v>48748</v>
      </c>
    </row>
    <row r="8" spans="1:15" s="134" customFormat="1" ht="15.75">
      <c r="A8" s="197" t="s">
        <v>142</v>
      </c>
      <c r="B8" s="176">
        <v>60</v>
      </c>
      <c r="C8" s="176">
        <v>797</v>
      </c>
      <c r="D8" s="176">
        <v>2003</v>
      </c>
      <c r="E8" s="176">
        <v>4019</v>
      </c>
      <c r="F8" s="176">
        <v>7183</v>
      </c>
      <c r="G8" s="176">
        <v>11619</v>
      </c>
      <c r="H8" s="176">
        <v>15653</v>
      </c>
      <c r="I8" s="176">
        <v>16655</v>
      </c>
      <c r="J8" s="176">
        <v>16881</v>
      </c>
      <c r="K8" s="176">
        <v>17152</v>
      </c>
      <c r="L8" s="176">
        <v>12099</v>
      </c>
      <c r="M8" s="176">
        <v>12994</v>
      </c>
      <c r="N8" s="177">
        <v>19757</v>
      </c>
      <c r="O8" s="178">
        <v>136872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UNIVERSITA' DI CASSINO (ITALIA)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ELEONORA TUFI</dc:creator>
  <cp:keywords/>
  <dc:description/>
  <cp:lastModifiedBy>Giuliano Marseglia</cp:lastModifiedBy>
  <dcterms:created xsi:type="dcterms:W3CDTF">2013-01-21T10:15:41Z</dcterms:created>
  <dcterms:modified xsi:type="dcterms:W3CDTF">2013-12-06T11:54:42Z</dcterms:modified>
  <cp:category/>
  <cp:version/>
  <cp:contentType/>
  <cp:contentStatus/>
</cp:coreProperties>
</file>